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Driever/DRIEVER-new/WD PB F/A Papers in the works/SUBMITTED-IN REVISION/th tripple Susana 2022/In press/Supplements/Supplemental Data/"/>
    </mc:Choice>
  </mc:AlternateContent>
  <xr:revisionPtr revIDLastSave="0" documentId="8_{E89761BC-B22B-B448-A9F2-350911C550B1}" xr6:coauthVersionLast="47" xr6:coauthVersionMax="47" xr10:uidLastSave="{00000000-0000-0000-0000-000000000000}"/>
  <bookViews>
    <workbookView xWindow="10440" yWindow="620" windowWidth="40760" windowHeight="28180" activeTab="7" xr2:uid="{74D7091B-95DB-5E4C-AAAD-C71EFE4C4537}"/>
  </bookViews>
  <sheets>
    <sheet name="Suppl_DATA_1_DA-ELISA_Series A" sheetId="24" r:id="rId1"/>
    <sheet name="Suppl_DATA_2_DA-ELISA_Series B" sheetId="26" r:id="rId2"/>
    <sheet name="Suppl_DATA_3_Series_A_Protein" sheetId="28" r:id="rId3"/>
    <sheet name="Suppl_Data_4_th_cells" sheetId="22" r:id="rId4"/>
    <sheet name="Suppl_Data_5_th2_cells " sheetId="29" r:id="rId5"/>
    <sheet name="Suppl Data_6_Heart Rate stat." sheetId="18" r:id="rId6"/>
    <sheet name="Suppl_Data_7_HRV_statistics" sheetId="30" r:id="rId7"/>
    <sheet name="Suppl_Data_8_OMR" sheetId="11" r:id="rId8"/>
  </sheets>
  <definedNames>
    <definedName name="_xlnm.Print_Area" localSheetId="5">'Suppl Data_6_Heart Rate stat.'!#REF!</definedName>
    <definedName name="_xlnm.Print_Area" localSheetId="0">'Suppl_DATA_1_DA-ELISA_Series A'!#REF!</definedName>
    <definedName name="_xlnm.Print_Area" localSheetId="1">'Suppl_DATA_2_DA-ELISA_Series B'!#REF!</definedName>
    <definedName name="_xlnm.Print_Area" localSheetId="3">Suppl_Data_4_th_cells!$B$84:$K$206</definedName>
    <definedName name="_xlnm.Print_Area" localSheetId="4">'Suppl_Data_5_th2_cells '!#REF!</definedName>
    <definedName name="_xlnm.Print_Area" localSheetId="6">Suppl_Data_7_HRV_statistics!$C$116:$L$222</definedName>
    <definedName name="_xlnm.Print_Area" localSheetId="7">Suppl_Data_8_OMR!$B$4:$L$250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26" l="1"/>
  <c r="I45" i="26"/>
  <c r="D45" i="26"/>
  <c r="E45" i="26" s="1"/>
  <c r="J44" i="26"/>
  <c r="I44" i="26"/>
  <c r="D44" i="26"/>
  <c r="E44" i="26" s="1"/>
  <c r="J43" i="26"/>
  <c r="I43" i="26"/>
  <c r="D43" i="26"/>
  <c r="E43" i="26" s="1"/>
  <c r="J42" i="26"/>
  <c r="I42" i="26"/>
  <c r="D42" i="26"/>
  <c r="E42" i="26" s="1"/>
  <c r="J41" i="26"/>
  <c r="I41" i="26"/>
  <c r="D41" i="26"/>
  <c r="E41" i="26" s="1"/>
  <c r="J40" i="26"/>
  <c r="D40" i="26"/>
  <c r="E40" i="26" s="1"/>
  <c r="J39" i="26"/>
  <c r="I39" i="26"/>
  <c r="D39" i="26"/>
  <c r="E39" i="26" s="1"/>
  <c r="J38" i="26"/>
  <c r="I38" i="26"/>
  <c r="H30" i="26"/>
  <c r="L13" i="26" s="1"/>
  <c r="H29" i="26"/>
  <c r="K13" i="26" s="1"/>
  <c r="N13" i="26" s="1"/>
  <c r="H28" i="26"/>
  <c r="H27" i="26"/>
  <c r="H26" i="26"/>
  <c r="H25" i="26"/>
  <c r="H24" i="26"/>
  <c r="H23" i="26"/>
  <c r="H22" i="26"/>
  <c r="H21" i="26"/>
  <c r="H20" i="26"/>
  <c r="H18" i="26"/>
  <c r="L10" i="26" s="1"/>
  <c r="H17" i="26"/>
  <c r="H15" i="26"/>
  <c r="H14" i="26"/>
  <c r="H13" i="26"/>
  <c r="M8" i="26" s="1"/>
  <c r="M12" i="26"/>
  <c r="L12" i="26"/>
  <c r="K12" i="26"/>
  <c r="N12" i="26" s="1"/>
  <c r="H12" i="26"/>
  <c r="L8" i="26" s="1"/>
  <c r="H11" i="26"/>
  <c r="K8" i="26" s="1"/>
  <c r="K10" i="26"/>
  <c r="H10" i="26"/>
  <c r="M11" i="26" s="1"/>
  <c r="L9" i="26"/>
  <c r="K9" i="26"/>
  <c r="N9" i="26" s="1"/>
  <c r="H8" i="26"/>
  <c r="K11" i="26" s="1"/>
  <c r="N11" i="26" s="1"/>
  <c r="N10" i="26" l="1"/>
  <c r="N8" i="26"/>
  <c r="E48" i="24"/>
  <c r="F48" i="24" s="1"/>
  <c r="G48" i="24" s="1"/>
  <c r="H48" i="24" s="1"/>
  <c r="E47" i="24"/>
  <c r="F47" i="24" s="1"/>
  <c r="G47" i="24" s="1"/>
  <c r="H47" i="24" s="1"/>
  <c r="E46" i="24"/>
  <c r="F46" i="24" s="1"/>
  <c r="G46" i="24" s="1"/>
  <c r="H46" i="24" s="1"/>
  <c r="E45" i="24"/>
  <c r="F45" i="24" s="1"/>
  <c r="G45" i="24" s="1"/>
  <c r="H45" i="24" s="1"/>
  <c r="E44" i="24"/>
  <c r="F44" i="24" s="1"/>
  <c r="G44" i="24" s="1"/>
  <c r="H44" i="24" s="1"/>
  <c r="E43" i="24"/>
  <c r="F43" i="24" s="1"/>
  <c r="G43" i="24" s="1"/>
  <c r="H43" i="24" s="1"/>
  <c r="E42" i="24"/>
  <c r="F42" i="24" s="1"/>
  <c r="G42" i="24" s="1"/>
  <c r="H42" i="24" s="1"/>
  <c r="E41" i="24"/>
  <c r="F41" i="24" s="1"/>
  <c r="G41" i="24" s="1"/>
  <c r="H41" i="24" s="1"/>
  <c r="E40" i="24"/>
  <c r="F40" i="24" s="1"/>
  <c r="G40" i="24" s="1"/>
  <c r="H40" i="24" s="1"/>
  <c r="E35" i="24"/>
  <c r="F35" i="24" s="1"/>
  <c r="G35" i="24" s="1"/>
  <c r="H35" i="24" s="1"/>
  <c r="E34" i="24"/>
  <c r="F34" i="24" s="1"/>
  <c r="G34" i="24" s="1"/>
  <c r="H34" i="24" s="1"/>
  <c r="E33" i="24"/>
  <c r="F33" i="24" s="1"/>
  <c r="G33" i="24" s="1"/>
  <c r="H33" i="24" s="1"/>
  <c r="E32" i="24"/>
  <c r="F32" i="24" s="1"/>
  <c r="G32" i="24" s="1"/>
  <c r="H32" i="24" s="1"/>
  <c r="E31" i="24"/>
  <c r="F31" i="24" s="1"/>
  <c r="G31" i="24" s="1"/>
  <c r="H31" i="24" s="1"/>
  <c r="E30" i="24"/>
  <c r="F30" i="24" s="1"/>
  <c r="G30" i="24" s="1"/>
  <c r="H30" i="24" s="1"/>
  <c r="E29" i="24"/>
  <c r="F29" i="24" s="1"/>
  <c r="G29" i="24" s="1"/>
  <c r="H29" i="24" s="1"/>
  <c r="E28" i="24"/>
  <c r="F28" i="24" s="1"/>
  <c r="G28" i="24" s="1"/>
  <c r="H28" i="24" s="1"/>
  <c r="E27" i="24"/>
  <c r="F27" i="24" s="1"/>
  <c r="G27" i="24" s="1"/>
  <c r="H27" i="24" s="1"/>
  <c r="E26" i="24"/>
  <c r="F26" i="24" s="1"/>
  <c r="G26" i="24" s="1"/>
  <c r="H26" i="24" s="1"/>
  <c r="E25" i="24"/>
  <c r="F25" i="24" s="1"/>
  <c r="G25" i="24" s="1"/>
  <c r="H25" i="24" s="1"/>
  <c r="E24" i="24"/>
  <c r="F24" i="24" s="1"/>
  <c r="G24" i="24" s="1"/>
  <c r="H24" i="24" s="1"/>
  <c r="E23" i="24"/>
  <c r="F23" i="24" s="1"/>
  <c r="G23" i="24" s="1"/>
  <c r="H23" i="24" s="1"/>
  <c r="E22" i="24"/>
  <c r="F22" i="24" s="1"/>
  <c r="G22" i="24" s="1"/>
  <c r="H22" i="24" s="1"/>
  <c r="E21" i="24"/>
  <c r="F21" i="24" s="1"/>
  <c r="G21" i="24" s="1"/>
  <c r="H21" i="24" s="1"/>
  <c r="E20" i="24"/>
  <c r="F20" i="24" s="1"/>
  <c r="G20" i="24" s="1"/>
  <c r="H20" i="24" s="1"/>
  <c r="E19" i="24"/>
  <c r="F19" i="24" s="1"/>
  <c r="G19" i="24" s="1"/>
  <c r="H19" i="24" s="1"/>
  <c r="E18" i="24"/>
  <c r="F18" i="24" s="1"/>
  <c r="G18" i="24" s="1"/>
  <c r="H18" i="24" s="1"/>
  <c r="E17" i="24"/>
  <c r="F17" i="24" s="1"/>
  <c r="G17" i="24" s="1"/>
  <c r="H17" i="24" s="1"/>
  <c r="E16" i="24"/>
  <c r="F16" i="24" s="1"/>
  <c r="G16" i="24" s="1"/>
  <c r="H16" i="24" s="1"/>
  <c r="E15" i="24"/>
  <c r="F15" i="24" s="1"/>
  <c r="G15" i="24" s="1"/>
  <c r="H15" i="24" s="1"/>
  <c r="E14" i="24"/>
  <c r="F14" i="24" s="1"/>
  <c r="G14" i="24" s="1"/>
  <c r="H14" i="24" s="1"/>
  <c r="E13" i="24"/>
  <c r="F13" i="24" s="1"/>
  <c r="G13" i="24" s="1"/>
  <c r="H13" i="24" s="1"/>
  <c r="E12" i="24"/>
  <c r="F12" i="24" s="1"/>
  <c r="G12" i="24" s="1"/>
  <c r="H12" i="24" s="1"/>
  <c r="E11" i="24"/>
  <c r="F11" i="24" s="1"/>
  <c r="G11" i="24" s="1"/>
  <c r="H11" i="24" s="1"/>
  <c r="E10" i="24"/>
  <c r="F10" i="24" s="1"/>
  <c r="G10" i="24" s="1"/>
  <c r="H10" i="24" s="1"/>
  <c r="E9" i="24"/>
  <c r="F9" i="24" s="1"/>
  <c r="G9" i="24" s="1"/>
  <c r="H9" i="24" s="1"/>
  <c r="O13" i="26" l="1"/>
  <c r="O12" i="26"/>
  <c r="O11" i="26"/>
  <c r="O10" i="26"/>
  <c r="O9" i="26"/>
  <c r="O8" i="26"/>
</calcChain>
</file>

<file path=xl/sharedStrings.xml><?xml version="1.0" encoding="utf-8"?>
<sst xmlns="http://schemas.openxmlformats.org/spreadsheetml/2006/main" count="3209" uniqueCount="261">
  <si>
    <t>Genotype</t>
  </si>
  <si>
    <t>PO</t>
  </si>
  <si>
    <t>DC1</t>
  </si>
  <si>
    <t>DC2</t>
  </si>
  <si>
    <t>DC3</t>
  </si>
  <si>
    <t>DC6</t>
  </si>
  <si>
    <t>#</t>
  </si>
  <si>
    <t>Mutant alleles</t>
  </si>
  <si>
    <t>Counts</t>
  </si>
  <si>
    <t>36°C</t>
  </si>
  <si>
    <t>32°C</t>
  </si>
  <si>
    <t>28°C</t>
  </si>
  <si>
    <t>24°C</t>
  </si>
  <si>
    <t>20°C</t>
  </si>
  <si>
    <t>ns</t>
  </si>
  <si>
    <t>**</t>
  </si>
  <si>
    <t>*</t>
  </si>
  <si>
    <t>Kinematic Parameters</t>
  </si>
  <si>
    <t xml:space="preserve">Raw </t>
  </si>
  <si>
    <t xml:space="preserve">Analyzed </t>
  </si>
  <si>
    <t>Trajectory (mm)</t>
  </si>
  <si>
    <t>Vector Trajectory (mm)</t>
  </si>
  <si>
    <t>Time (s)</t>
  </si>
  <si>
    <t>Latency (s)</t>
  </si>
  <si>
    <t>Directionality</t>
  </si>
  <si>
    <t>Speed (mm/s)</t>
  </si>
  <si>
    <t>Velocity (mm/s)</t>
  </si>
  <si>
    <t>Red: Outliers</t>
  </si>
  <si>
    <t>67.32229</t>
  </si>
  <si>
    <t>54.40000</t>
  </si>
  <si>
    <t>16.16667</t>
  </si>
  <si>
    <t>331.53333</t>
  </si>
  <si>
    <t>0.80805</t>
  </si>
  <si>
    <t>4.16427</t>
  </si>
  <si>
    <t>3.36495</t>
  </si>
  <si>
    <t>****</t>
  </si>
  <si>
    <t>***</t>
  </si>
  <si>
    <t>df</t>
  </si>
  <si>
    <t>th th2</t>
  </si>
  <si>
    <t>th2 B</t>
  </si>
  <si>
    <t>th2</t>
  </si>
  <si>
    <t>th2 A</t>
  </si>
  <si>
    <t>WT single</t>
  </si>
  <si>
    <t>th B</t>
  </si>
  <si>
    <t>Average</t>
  </si>
  <si>
    <t>th A</t>
  </si>
  <si>
    <t>WT single C</t>
  </si>
  <si>
    <t>WT single B</t>
  </si>
  <si>
    <t>WT single A</t>
  </si>
  <si>
    <t>in 500 µl</t>
  </si>
  <si>
    <t>nM/6,53</t>
  </si>
  <si>
    <t>10^log</t>
  </si>
  <si>
    <t>interpolated from standard curve</t>
  </si>
  <si>
    <t>measured</t>
  </si>
  <si>
    <t>pg/ 50 heads</t>
  </si>
  <si>
    <t>ng/ml
corrected</t>
  </si>
  <si>
    <t>ng/ml</t>
  </si>
  <si>
    <t>nM</t>
  </si>
  <si>
    <t>log</t>
  </si>
  <si>
    <t>OD (450 nm)</t>
  </si>
  <si>
    <t>Collection:
single heads</t>
  </si>
  <si>
    <t>th</t>
  </si>
  <si>
    <t>WT 20 C 1/2</t>
  </si>
  <si>
    <t>WT 20 C</t>
  </si>
  <si>
    <t>WT 20 B 1/2</t>
  </si>
  <si>
    <t>WT 20 B</t>
  </si>
  <si>
    <t>WT 20 A 1/2</t>
  </si>
  <si>
    <t>WT 20 A</t>
  </si>
  <si>
    <t>WT C + 10 ng DA</t>
  </si>
  <si>
    <t>WT C + 1 ng DA</t>
  </si>
  <si>
    <t>WT C 1/4</t>
  </si>
  <si>
    <t>WT C 1/2</t>
  </si>
  <si>
    <t>WT C</t>
  </si>
  <si>
    <t>WT B + 10 ng DA</t>
  </si>
  <si>
    <t>WT B + 1 ng DA</t>
  </si>
  <si>
    <t>WT B 1/4</t>
  </si>
  <si>
    <t>WT B 1/2</t>
  </si>
  <si>
    <t>WT B</t>
  </si>
  <si>
    <t>WT A + 10 ng DA</t>
  </si>
  <si>
    <t>WT</t>
  </si>
  <si>
    <t>WT A + 1 ng DA</t>
  </si>
  <si>
    <t>WT A 1/4</t>
  </si>
  <si>
    <t>WT A 1/2</t>
  </si>
  <si>
    <t>WT A</t>
  </si>
  <si>
    <t>Collection:
heads in bulk</t>
  </si>
  <si>
    <t>Percent of WT</t>
  </si>
  <si>
    <t>WT 1/2</t>
  </si>
  <si>
    <t>WT 1/4</t>
  </si>
  <si>
    <t>WT 20</t>
  </si>
  <si>
    <t>** 150 heads were collected per 20 hpf sample, so the respective values masured for triplicates were devided by three</t>
  </si>
  <si>
    <t>* Correction Factor: volume of standards extracted / sample volumne extracted = 10 µl / 500 µl = 0.02</t>
  </si>
  <si>
    <t>Correction Factor*: 0,02</t>
  </si>
  <si>
    <t>*** Value under limit of detection: Sensitivity x Correction Factor = 0.25 ng/ml x 0.2 = 0.005 ng/ml</t>
  </si>
  <si>
    <t>Df</t>
  </si>
  <si>
    <t>F value</t>
  </si>
  <si>
    <t>Pr(&gt;F)</t>
  </si>
  <si>
    <t>Temperature</t>
  </si>
  <si>
    <t>Temperature:Genotype</t>
  </si>
  <si>
    <t>Residuals</t>
  </si>
  <si>
    <t>NA</t>
  </si>
  <si>
    <t>Sum Sq</t>
  </si>
  <si>
    <t>term</t>
  </si>
  <si>
    <t>group1</t>
  </si>
  <si>
    <t>group2</t>
  </si>
  <si>
    <t>null.value</t>
  </si>
  <si>
    <t>estimate</t>
  </si>
  <si>
    <t>conf.low</t>
  </si>
  <si>
    <t>conf.high</t>
  </si>
  <si>
    <t>p.adj</t>
  </si>
  <si>
    <t>p.adj.signif</t>
  </si>
  <si>
    <t>Tukey's multiple comparison test for Heart Rate</t>
  </si>
  <si>
    <t>Tukey's multiple comparison test for Heart Rate Variability</t>
  </si>
  <si>
    <t>(Intercept)</t>
  </si>
  <si>
    <t>Two-way ANOVA Heart Rate (Type III)</t>
  </si>
  <si>
    <t>Signif. codes:  0 '***' 0.001 '**' 0.01 '*' 0.05 '.' 0.1 ' ' 1</t>
  </si>
  <si>
    <t>Two-way ANOVA Heart Rate Variability (Type III)</t>
  </si>
  <si>
    <t>tyr</t>
  </si>
  <si>
    <t>tyr A</t>
  </si>
  <si>
    <t>tyr A 1/2</t>
  </si>
  <si>
    <t>tyr B</t>
  </si>
  <si>
    <t>tyr B 1/2</t>
  </si>
  <si>
    <t>tyr C</t>
  </si>
  <si>
    <t>tyr C 1/2</t>
  </si>
  <si>
    <t>th th2 tyr</t>
  </si>
  <si>
    <t>tyr 1/2</t>
  </si>
  <si>
    <t>th, th2, tyr</t>
  </si>
  <si>
    <t>th2, tyr</t>
  </si>
  <si>
    <t>th, tyr</t>
  </si>
  <si>
    <t>20°C:tyr</t>
  </si>
  <si>
    <t>24°C:tyr</t>
  </si>
  <si>
    <t>28°C:tyr</t>
  </si>
  <si>
    <t>32°C:tyr</t>
  </si>
  <si>
    <t>36°C:tyr</t>
  </si>
  <si>
    <t>20°C:th2, tyr</t>
  </si>
  <si>
    <t>24°C:th2, tyr</t>
  </si>
  <si>
    <t>28°C:th2, tyr</t>
  </si>
  <si>
    <t>32°C:th2, tyr</t>
  </si>
  <si>
    <t>36°C:th2, tyr</t>
  </si>
  <si>
    <t>20°C:th, tyr</t>
  </si>
  <si>
    <t>24°C:th, tyr</t>
  </si>
  <si>
    <t>28°C:th, tyr</t>
  </si>
  <si>
    <t>32°C:th, tyr</t>
  </si>
  <si>
    <t>36°C:th, tyr</t>
  </si>
  <si>
    <t>20°C:th, th2, tyr</t>
  </si>
  <si>
    <t>24°C:th, th2, tyr</t>
  </si>
  <si>
    <t>28°C:th, th2, tyr</t>
  </si>
  <si>
    <t>32°C:th, th2, tyr</t>
  </si>
  <si>
    <t>36°C:th, th2, tyr</t>
  </si>
  <si>
    <t>p</t>
  </si>
  <si>
    <t>AB/TL</t>
  </si>
  <si>
    <t>n</t>
  </si>
  <si>
    <t>mean</t>
  </si>
  <si>
    <t>statistic</t>
  </si>
  <si>
    <t>n2</t>
  </si>
  <si>
    <t>n1</t>
  </si>
  <si>
    <t>.y.</t>
  </si>
  <si>
    <t>WT bulk</t>
  </si>
  <si>
    <t>th-/-, th2-/-, tyr-/-, mitfa-/-</t>
  </si>
  <si>
    <t>th-/-, tyr-/-, mitfa-/-</t>
  </si>
  <si>
    <t>Pr</t>
  </si>
  <si>
    <t>th2-/-, tyr-/-, mitfa-/-</t>
  </si>
  <si>
    <t>mitfa-/-</t>
  </si>
  <si>
    <t>OB</t>
  </si>
  <si>
    <t>SP</t>
  </si>
  <si>
    <t>LC</t>
  </si>
  <si>
    <t>DC7</t>
  </si>
  <si>
    <t>DC5</t>
  </si>
  <si>
    <t>DC4</t>
  </si>
  <si>
    <t>Cluster</t>
  </si>
  <si>
    <t>Dunn’s post-hoc comparisons (Bonferroni-adjusted)</t>
  </si>
  <si>
    <t>Kruskal-Wallis</t>
  </si>
  <si>
    <t>p.signif</t>
  </si>
  <si>
    <t>method</t>
  </si>
  <si>
    <t>Kruskal-Wallis test</t>
  </si>
  <si>
    <t>tested</t>
  </si>
  <si>
    <t>skipped: constant values</t>
  </si>
  <si>
    <t>note</t>
  </si>
  <si>
    <t>shapiro_p</t>
  </si>
  <si>
    <t>shapiro_W</t>
  </si>
  <si>
    <t>const_vals</t>
  </si>
  <si>
    <t>sd_counts</t>
  </si>
  <si>
    <t>Normality Test</t>
  </si>
  <si>
    <t>WTB 20h</t>
  </si>
  <si>
    <t>WTC 20h</t>
  </si>
  <si>
    <t>WTB</t>
  </si>
  <si>
    <t>WTC </t>
  </si>
  <si>
    <t>WTA  1/2x</t>
  </si>
  <si>
    <t>WTB 1/2 x</t>
  </si>
  <si>
    <t>WTC 1/2 x</t>
  </si>
  <si>
    <t>WTA 1/4x</t>
  </si>
  <si>
    <t>WTB 1/4 x</t>
  </si>
  <si>
    <t>WTC 1/4x</t>
  </si>
  <si>
    <t>WTB + 10 ng DA</t>
  </si>
  <si>
    <t>tyr A</t>
  </si>
  <si>
    <t>tyr B</t>
  </si>
  <si>
    <t>tyr C</t>
  </si>
  <si>
    <t>th tyr B</t>
  </si>
  <si>
    <t>WTA 20h</t>
  </si>
  <si>
    <t>Replicate A</t>
  </si>
  <si>
    <t>Replicate B</t>
  </si>
  <si>
    <t>Replicate C</t>
  </si>
  <si>
    <t xml:space="preserve">**** </t>
  </si>
  <si>
    <t>**** Outlier (likely caused by technical defect)</t>
  </si>
  <si>
    <t xml:space="preserve">  pg DA/50 Heads Values </t>
  </si>
  <si>
    <t>% of WT</t>
  </si>
  <si>
    <t>th tyr</t>
  </si>
  <si>
    <t>th tyr A</t>
  </si>
  <si>
    <t>WTC + 1 ng DA</t>
  </si>
  <si>
    <t>WTB + 1 ng DA</t>
  </si>
  <si>
    <t>WTA +  1 ng DA</t>
  </si>
  <si>
    <t>WTA + 10ng DA</t>
  </si>
  <si>
    <t>WTC + 10 ng DA</t>
  </si>
  <si>
    <t>WTA</t>
  </si>
  <si>
    <t>Ø</t>
  </si>
  <si>
    <t>SD</t>
  </si>
  <si>
    <t>c (µg/ml)</t>
  </si>
  <si>
    <t>Protein (Bradford Assay) OD (595 nm)</t>
  </si>
  <si>
    <t>Protein</t>
  </si>
  <si>
    <t>ELISA - Determination of DA concentration</t>
  </si>
  <si>
    <t>concentration</t>
  </si>
  <si>
    <t>log(nM)</t>
  </si>
  <si>
    <t>Standard A</t>
  </si>
  <si>
    <t>-</t>
  </si>
  <si>
    <t>Standard B3</t>
  </si>
  <si>
    <t>Standard B2</t>
  </si>
  <si>
    <t>Standard B</t>
  </si>
  <si>
    <t>Standard C</t>
  </si>
  <si>
    <t>Standard D</t>
  </si>
  <si>
    <t>Standard E</t>
  </si>
  <si>
    <t>Standard F</t>
  </si>
  <si>
    <t>Standard Curve ELISA 1</t>
  </si>
  <si>
    <t>Absorbance</t>
  </si>
  <si>
    <t>Standard Curve ELISA 2</t>
  </si>
  <si>
    <t>Standard Curve DA ELISA  Assay 1</t>
  </si>
  <si>
    <t>Standard Curve DA ELISA  Assay 2</t>
  </si>
  <si>
    <t>pg DA / µg Protein</t>
  </si>
  <si>
    <t>pg DA / mg Protein</t>
  </si>
  <si>
    <t>pMol DA / mg Protein</t>
  </si>
  <si>
    <t xml:space="preserve">Calulation of DA in pMol per mg Protein </t>
  </si>
  <si>
    <t>pg DA in 50 heads 500 µl</t>
  </si>
  <si>
    <t>ug Prot in 500µl</t>
  </si>
  <si>
    <t>WT 20 A **</t>
  </si>
  <si>
    <t>WT 20 B **</t>
  </si>
  <si>
    <t>WT 20 C **</t>
  </si>
  <si>
    <t>Supplementary DATA 1</t>
  </si>
  <si>
    <r>
      <rPr>
        <b/>
        <sz val="11"/>
        <color theme="1"/>
        <rFont val="Calibri"/>
        <family val="2"/>
        <scheme val="minor"/>
      </rPr>
      <t>Dopamine ELISA Series A</t>
    </r>
    <r>
      <rPr>
        <sz val="11"/>
        <color theme="1"/>
        <rFont val="Calibri"/>
        <family val="2"/>
        <charset val="1"/>
        <scheme val="minor"/>
      </rPr>
      <t xml:space="preserve"> (Assays performed 2018)</t>
    </r>
  </si>
  <si>
    <t>Supplementary DATA 2</t>
  </si>
  <si>
    <r>
      <rPr>
        <b/>
        <sz val="11"/>
        <color theme="1"/>
        <rFont val="Calibri"/>
        <family val="2"/>
        <scheme val="minor"/>
      </rPr>
      <t xml:space="preserve">Dopamine ELISA Series B  </t>
    </r>
    <r>
      <rPr>
        <sz val="11"/>
        <color theme="1"/>
        <rFont val="Calibri"/>
        <family val="2"/>
        <charset val="1"/>
        <scheme val="minor"/>
      </rPr>
      <t>(Assays performed 2025)</t>
    </r>
  </si>
  <si>
    <t>Mean</t>
  </si>
  <si>
    <t>Supplementary DATA 3</t>
  </si>
  <si>
    <r>
      <rPr>
        <b/>
        <sz val="11"/>
        <color theme="1"/>
        <rFont val="Calibri"/>
        <family val="2"/>
        <scheme val="minor"/>
      </rPr>
      <t xml:space="preserve">Dopamine ELISA Series A  </t>
    </r>
    <r>
      <rPr>
        <sz val="11"/>
        <color theme="1"/>
        <rFont val="Calibri"/>
        <family val="2"/>
        <charset val="1"/>
        <scheme val="minor"/>
      </rPr>
      <t>Protein Assays and calculation of DA in pMol per mg protein</t>
    </r>
  </si>
  <si>
    <t>Supplementary Data 4</t>
  </si>
  <si>
    <t>Statistical analyses of th expressing catecholaminergic neurons for each analysed cell cluster, genotypes as indicated. For abbreviations of anatomical cluster names see Figure 4 legend.</t>
  </si>
  <si>
    <t>Supplementary Data 5</t>
  </si>
  <si>
    <t>Statistical analyses of th2 expressing catecholaminergic neurons for each analysed cell cluster, genotypes as indicated. For abbreviations of anatomical cluster names see Figure 4 legend.</t>
  </si>
  <si>
    <t>Supplementary Data 6</t>
  </si>
  <si>
    <t>HR temperature dependence statistical analysis (related to Figure 8)</t>
  </si>
  <si>
    <t>Supplementary Data 7</t>
  </si>
  <si>
    <t>HRV temperature dependence statistical analysis (related to Figure 8)</t>
  </si>
  <si>
    <t>Supplementary Data 8</t>
  </si>
  <si>
    <t>Optomotor response kinematic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</si>
</sst>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"/>
    <numFmt numFmtId="165" formatCode="0.00000"/>
    <numFmt numFmtId="166" formatCode="0.000"/>
    <numFmt numFmtId="167" formatCode="\ \ @"/>
    <numFmt numFmtId="168" formatCode="0.000&quot;***&quot;"/>
  </numFmts>
  <fonts count="25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FF5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9D9D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auto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1" tint="0.499984740745262"/>
      </right>
      <top/>
      <bottom style="thin">
        <color theme="2" tint="-9.9978637043366805E-2"/>
      </bottom>
      <diagonal/>
    </border>
    <border>
      <left/>
      <right style="medium">
        <color indexed="64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2" tint="-9.9978637043366805E-2"/>
      </bottom>
      <diagonal/>
    </border>
    <border>
      <left/>
      <right style="medium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/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2" tint="-9.9978637043366805E-2"/>
      </top>
      <bottom style="medium">
        <color indexed="64"/>
      </bottom>
      <diagonal/>
    </border>
    <border>
      <left style="thin">
        <color indexed="64"/>
      </left>
      <right/>
      <top style="thin">
        <color theme="2" tint="-9.9978637043366805E-2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medium">
        <color indexed="64"/>
      </right>
      <top style="thin">
        <color theme="2" tint="-9.9978637043366805E-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medium">
        <color indexed="64"/>
      </top>
      <bottom style="thin">
        <color theme="2" tint="-9.9978637043366805E-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9.9978637043366805E-2"/>
      </bottom>
      <diagonal/>
    </border>
    <border>
      <left/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 style="medium">
        <color indexed="64"/>
      </top>
      <bottom/>
      <diagonal/>
    </border>
    <border>
      <left style="medium">
        <color rgb="FF808080"/>
      </left>
      <right/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9" fontId="14" fillId="0" borderId="0" applyFont="0" applyFill="0" applyBorder="0" applyAlignment="0" applyProtection="0"/>
  </cellStyleXfs>
  <cellXfs count="304">
    <xf numFmtId="0" fontId="0" fillId="0" borderId="0" xfId="0"/>
    <xf numFmtId="0" fontId="1" fillId="0" borderId="0" xfId="0" applyFont="1"/>
    <xf numFmtId="0" fontId="2" fillId="0" borderId="9" xfId="0" applyFont="1" applyBorder="1" applyAlignment="1">
      <alignment horizontal="center"/>
    </xf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11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3" xfId="0" applyFont="1" applyBorder="1"/>
    <xf numFmtId="11" fontId="1" fillId="0" borderId="0" xfId="0" applyNumberFormat="1" applyFont="1"/>
    <xf numFmtId="0" fontId="1" fillId="0" borderId="11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6" xfId="0" applyFont="1" applyBorder="1"/>
    <xf numFmtId="0" fontId="15" fillId="0" borderId="0" xfId="0" applyFont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3" fillId="0" borderId="0" xfId="1" applyFont="1" applyAlignment="1">
      <alignment horizontal="left" vertical="center"/>
    </xf>
    <xf numFmtId="0" fontId="13" fillId="2" borderId="23" xfId="1" applyFont="1" applyFill="1" applyBorder="1" applyAlignment="1">
      <alignment horizontal="center" vertical="center" wrapText="1"/>
    </xf>
    <xf numFmtId="0" fontId="13" fillId="2" borderId="20" xfId="1" applyFont="1" applyFill="1" applyBorder="1" applyAlignment="1">
      <alignment horizontal="center" vertical="center" wrapText="1"/>
    </xf>
    <xf numFmtId="166" fontId="10" fillId="0" borderId="21" xfId="1" applyNumberFormat="1" applyBorder="1" applyAlignment="1">
      <alignment horizontal="center" vertical="center"/>
    </xf>
    <xf numFmtId="166" fontId="10" fillId="0" borderId="29" xfId="1" applyNumberFormat="1" applyBorder="1" applyAlignment="1">
      <alignment horizontal="center" vertical="center"/>
    </xf>
    <xf numFmtId="166" fontId="10" fillId="0" borderId="24" xfId="1" applyNumberFormat="1" applyBorder="1" applyAlignment="1">
      <alignment horizontal="center" vertical="center"/>
    </xf>
    <xf numFmtId="166" fontId="10" fillId="0" borderId="23" xfId="1" applyNumberFormat="1" applyBorder="1" applyAlignment="1">
      <alignment horizontal="center" vertical="center"/>
    </xf>
    <xf numFmtId="166" fontId="10" fillId="0" borderId="20" xfId="1" applyNumberFormat="1" applyBorder="1" applyAlignment="1">
      <alignment horizontal="center" vertical="center"/>
    </xf>
    <xf numFmtId="168" fontId="12" fillId="0" borderId="24" xfId="1" applyNumberFormat="1" applyFont="1" applyBorder="1" applyAlignment="1">
      <alignment horizontal="center" vertical="center"/>
    </xf>
    <xf numFmtId="0" fontId="10" fillId="0" borderId="0" xfId="0" applyFont="1"/>
    <xf numFmtId="0" fontId="18" fillId="0" borderId="17" xfId="0" applyFont="1" applyBorder="1"/>
    <xf numFmtId="2" fontId="18" fillId="0" borderId="17" xfId="0" applyNumberFormat="1" applyFont="1" applyBorder="1"/>
    <xf numFmtId="2" fontId="19" fillId="0" borderId="17" xfId="0" applyNumberFormat="1" applyFont="1" applyBorder="1"/>
    <xf numFmtId="0" fontId="13" fillId="0" borderId="35" xfId="1" applyFont="1" applyBorder="1" applyAlignment="1">
      <alignment horizontal="center" vertical="center"/>
    </xf>
    <xf numFmtId="0" fontId="13" fillId="2" borderId="38" xfId="1" applyFont="1" applyFill="1" applyBorder="1" applyAlignment="1">
      <alignment horizontal="center" vertical="center" wrapText="1"/>
    </xf>
    <xf numFmtId="0" fontId="13" fillId="0" borderId="39" xfId="1" applyFont="1" applyBorder="1" applyAlignment="1">
      <alignment horizontal="left" vertical="center"/>
    </xf>
    <xf numFmtId="166" fontId="10" fillId="0" borderId="0" xfId="1" applyNumberFormat="1" applyAlignment="1">
      <alignment horizontal="center" vertical="center"/>
    </xf>
    <xf numFmtId="164" fontId="13" fillId="0" borderId="11" xfId="1" applyNumberFormat="1" applyFont="1" applyBorder="1" applyAlignment="1">
      <alignment horizontal="right" vertical="center"/>
    </xf>
    <xf numFmtId="164" fontId="13" fillId="0" borderId="26" xfId="1" applyNumberFormat="1" applyFont="1" applyBorder="1" applyAlignment="1">
      <alignment horizontal="right" vertical="center"/>
    </xf>
    <xf numFmtId="164" fontId="13" fillId="0" borderId="38" xfId="1" applyNumberFormat="1" applyFont="1" applyBorder="1" applyAlignment="1">
      <alignment horizontal="right" vertical="center"/>
    </xf>
    <xf numFmtId="166" fontId="10" fillId="0" borderId="43" xfId="1" applyNumberFormat="1" applyBorder="1" applyAlignment="1">
      <alignment horizontal="center" vertical="center"/>
    </xf>
    <xf numFmtId="166" fontId="10" fillId="0" borderId="17" xfId="1" applyNumberFormat="1" applyBorder="1" applyAlignment="1">
      <alignment horizontal="center" vertical="center"/>
    </xf>
    <xf numFmtId="164" fontId="13" fillId="0" borderId="16" xfId="1" applyNumberFormat="1" applyFont="1" applyBorder="1" applyAlignment="1">
      <alignment horizontal="right" vertical="center"/>
    </xf>
    <xf numFmtId="164" fontId="13" fillId="0" borderId="30" xfId="1" applyNumberFormat="1" applyFont="1" applyBorder="1" applyAlignment="1">
      <alignment horizontal="right" vertical="center"/>
    </xf>
    <xf numFmtId="164" fontId="13" fillId="0" borderId="40" xfId="1" applyNumberFormat="1" applyFont="1" applyBorder="1" applyAlignment="1">
      <alignment horizontal="right" vertical="center"/>
    </xf>
    <xf numFmtId="166" fontId="10" fillId="0" borderId="27" xfId="0" applyNumberFormat="1" applyFont="1" applyBorder="1" applyAlignment="1">
      <alignment horizontal="center" vertical="center"/>
    </xf>
    <xf numFmtId="166" fontId="13" fillId="0" borderId="31" xfId="0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166" fontId="10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67" fontId="16" fillId="0" borderId="41" xfId="1" applyNumberFormat="1" applyFont="1" applyBorder="1" applyAlignment="1">
      <alignment horizontal="left" vertical="center" wrapText="1"/>
    </xf>
    <xf numFmtId="167" fontId="16" fillId="0" borderId="39" xfId="1" applyNumberFormat="1" applyFont="1" applyBorder="1" applyAlignment="1">
      <alignment horizontal="left" vertical="center" wrapText="1"/>
    </xf>
    <xf numFmtId="167" fontId="17" fillId="0" borderId="41" xfId="1" applyNumberFormat="1" applyFont="1" applyBorder="1" applyAlignment="1">
      <alignment horizontal="left" vertical="center" wrapText="1"/>
    </xf>
    <xf numFmtId="167" fontId="17" fillId="0" borderId="39" xfId="1" applyNumberFormat="1" applyFont="1" applyBorder="1" applyAlignment="1">
      <alignment horizontal="left" vertical="center" wrapText="1"/>
    </xf>
    <xf numFmtId="167" fontId="17" fillId="0" borderId="42" xfId="1" applyNumberFormat="1" applyFont="1" applyBorder="1" applyAlignment="1">
      <alignment horizontal="left" vertical="center" wrapText="1"/>
    </xf>
    <xf numFmtId="167" fontId="16" fillId="0" borderId="45" xfId="0" applyNumberFormat="1" applyFont="1" applyBorder="1" applyAlignment="1">
      <alignment horizontal="left" vertical="center" wrapText="1"/>
    </xf>
    <xf numFmtId="167" fontId="17" fillId="0" borderId="45" xfId="0" applyNumberFormat="1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167" fontId="13" fillId="0" borderId="45" xfId="0" applyNumberFormat="1" applyFont="1" applyBorder="1" applyAlignment="1">
      <alignment horizontal="left" vertical="center" wrapText="1"/>
    </xf>
    <xf numFmtId="167" fontId="13" fillId="0" borderId="46" xfId="0" applyNumberFormat="1" applyFont="1" applyBorder="1" applyAlignment="1">
      <alignment horizontal="left" vertical="center" wrapText="1"/>
    </xf>
    <xf numFmtId="167" fontId="13" fillId="0" borderId="44" xfId="1" applyNumberFormat="1" applyFont="1" applyBorder="1" applyAlignment="1">
      <alignment horizontal="left" vertical="center" wrapText="1"/>
    </xf>
    <xf numFmtId="167" fontId="13" fillId="0" borderId="42" xfId="1" applyNumberFormat="1" applyFont="1" applyBorder="1" applyAlignment="1">
      <alignment horizontal="left" vertical="center" wrapText="1"/>
    </xf>
    <xf numFmtId="0" fontId="20" fillId="0" borderId="0" xfId="1" applyFont="1" applyAlignment="1">
      <alignment horizontal="left" vertical="center"/>
    </xf>
    <xf numFmtId="0" fontId="18" fillId="0" borderId="0" xfId="0" applyFont="1"/>
    <xf numFmtId="2" fontId="18" fillId="0" borderId="0" xfId="0" applyNumberFormat="1" applyFont="1"/>
    <xf numFmtId="2" fontId="19" fillId="0" borderId="0" xfId="0" applyNumberFormat="1" applyFont="1"/>
    <xf numFmtId="0" fontId="18" fillId="0" borderId="49" xfId="0" applyFont="1" applyBorder="1"/>
    <xf numFmtId="2" fontId="18" fillId="0" borderId="49" xfId="0" applyNumberFormat="1" applyFont="1" applyBorder="1"/>
    <xf numFmtId="2" fontId="19" fillId="0" borderId="49" xfId="0" applyNumberFormat="1" applyFont="1" applyBorder="1"/>
    <xf numFmtId="0" fontId="18" fillId="0" borderId="20" xfId="0" applyFont="1" applyBorder="1"/>
    <xf numFmtId="2" fontId="18" fillId="0" borderId="20" xfId="0" applyNumberFormat="1" applyFont="1" applyBorder="1"/>
    <xf numFmtId="2" fontId="19" fillId="0" borderId="20" xfId="0" applyNumberFormat="1" applyFont="1" applyBorder="1"/>
    <xf numFmtId="0" fontId="13" fillId="0" borderId="41" xfId="1" applyFont="1" applyBorder="1" applyAlignment="1">
      <alignment horizontal="left" vertical="center"/>
    </xf>
    <xf numFmtId="0" fontId="16" fillId="0" borderId="52" xfId="0" applyFont="1" applyBorder="1" applyAlignment="1">
      <alignment horizontal="left"/>
    </xf>
    <xf numFmtId="164" fontId="10" fillId="0" borderId="51" xfId="0" applyNumberFormat="1" applyFont="1" applyBorder="1"/>
    <xf numFmtId="0" fontId="16" fillId="0" borderId="13" xfId="0" applyFont="1" applyBorder="1" applyAlignment="1">
      <alignment horizontal="left"/>
    </xf>
    <xf numFmtId="164" fontId="10" fillId="0" borderId="11" xfId="0" applyNumberFormat="1" applyFont="1" applyBorder="1"/>
    <xf numFmtId="0" fontId="16" fillId="0" borderId="18" xfId="0" applyFont="1" applyBorder="1" applyAlignment="1">
      <alignment horizontal="left"/>
    </xf>
    <xf numFmtId="164" fontId="10" fillId="0" borderId="38" xfId="0" applyNumberFormat="1" applyFont="1" applyBorder="1"/>
    <xf numFmtId="0" fontId="16" fillId="0" borderId="15" xfId="0" applyFont="1" applyBorder="1" applyAlignment="1">
      <alignment horizontal="left"/>
    </xf>
    <xf numFmtId="164" fontId="10" fillId="0" borderId="16" xfId="0" applyNumberFormat="1" applyFont="1" applyBorder="1"/>
    <xf numFmtId="164" fontId="12" fillId="0" borderId="11" xfId="0" applyNumberFormat="1" applyFont="1" applyBorder="1"/>
    <xf numFmtId="164" fontId="12" fillId="0" borderId="38" xfId="0" applyNumberFormat="1" applyFont="1" applyBorder="1"/>
    <xf numFmtId="0" fontId="13" fillId="0" borderId="0" xfId="0" applyFont="1"/>
    <xf numFmtId="9" fontId="13" fillId="0" borderId="53" xfId="2" applyFont="1" applyBorder="1" applyAlignment="1">
      <alignment horizontal="center" vertical="center"/>
    </xf>
    <xf numFmtId="9" fontId="13" fillId="0" borderId="32" xfId="2" applyFont="1" applyBorder="1" applyAlignment="1">
      <alignment horizontal="center" vertical="center"/>
    </xf>
    <xf numFmtId="9" fontId="13" fillId="0" borderId="54" xfId="2" applyFont="1" applyBorder="1" applyAlignment="1">
      <alignment horizontal="center" vertical="center"/>
    </xf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1" xfId="0" applyFont="1" applyBorder="1" applyAlignment="1">
      <alignment horizont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66" fontId="10" fillId="0" borderId="57" xfId="0" applyNumberFormat="1" applyFont="1" applyBorder="1" applyAlignment="1">
      <alignment horizontal="center" vertical="center"/>
    </xf>
    <xf numFmtId="166" fontId="13" fillId="0" borderId="58" xfId="0" applyNumberFormat="1" applyFont="1" applyBorder="1" applyAlignment="1">
      <alignment horizontal="center" vertical="center"/>
    </xf>
    <xf numFmtId="9" fontId="13" fillId="0" borderId="59" xfId="2" applyFont="1" applyBorder="1" applyAlignment="1">
      <alignment horizontal="center" vertical="center"/>
    </xf>
    <xf numFmtId="167" fontId="17" fillId="0" borderId="46" xfId="0" applyNumberFormat="1" applyFont="1" applyBorder="1" applyAlignment="1">
      <alignment horizontal="left" vertical="center" wrapText="1"/>
    </xf>
    <xf numFmtId="167" fontId="17" fillId="0" borderId="0" xfId="0" applyNumberFormat="1" applyFont="1" applyAlignment="1">
      <alignment horizontal="left" vertical="center" wrapText="1"/>
    </xf>
    <xf numFmtId="166" fontId="10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9" fontId="13" fillId="0" borderId="0" xfId="2" applyFont="1" applyBorder="1" applyAlignment="1">
      <alignment horizontal="center" vertical="center"/>
    </xf>
    <xf numFmtId="167" fontId="13" fillId="0" borderId="0" xfId="0" applyNumberFormat="1" applyFont="1" applyAlignment="1">
      <alignment horizontal="left" vertical="center" wrapText="1"/>
    </xf>
    <xf numFmtId="167" fontId="16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6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10" fillId="0" borderId="60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0" fillId="0" borderId="7" xfId="0" applyBorder="1"/>
    <xf numFmtId="0" fontId="13" fillId="0" borderId="8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2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14" xfId="0" applyFont="1" applyBorder="1" applyAlignment="1">
      <alignment horizontal="center"/>
    </xf>
    <xf numFmtId="166" fontId="13" fillId="0" borderId="12" xfId="0" applyNumberFormat="1" applyFont="1" applyBorder="1" applyAlignment="1">
      <alignment horizontal="center"/>
    </xf>
    <xf numFmtId="166" fontId="13" fillId="0" borderId="14" xfId="0" applyNumberFormat="1" applyFont="1" applyBorder="1" applyAlignment="1">
      <alignment horizontal="center"/>
    </xf>
    <xf numFmtId="166" fontId="0" fillId="0" borderId="10" xfId="0" applyNumberFormat="1" applyBorder="1"/>
    <xf numFmtId="166" fontId="0" fillId="0" borderId="12" xfId="0" applyNumberFormat="1" applyBorder="1"/>
    <xf numFmtId="166" fontId="0" fillId="0" borderId="14" xfId="0" applyNumberFormat="1" applyBorder="1"/>
    <xf numFmtId="0" fontId="13" fillId="0" borderId="8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0" borderId="50" xfId="1" applyFont="1" applyBorder="1" applyAlignment="1">
      <alignment horizontal="center" vertical="center" wrapText="1"/>
    </xf>
    <xf numFmtId="0" fontId="13" fillId="0" borderId="49" xfId="1" applyFont="1" applyBorder="1" applyAlignment="1">
      <alignment horizontal="center" vertical="center" wrapText="1"/>
    </xf>
    <xf numFmtId="0" fontId="13" fillId="0" borderId="5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 wrapText="1"/>
    </xf>
    <xf numFmtId="167" fontId="13" fillId="0" borderId="41" xfId="1" applyNumberFormat="1" applyFont="1" applyBorder="1" applyAlignment="1">
      <alignment horizontal="left" vertical="center" wrapText="1"/>
    </xf>
    <xf numFmtId="166" fontId="10" fillId="0" borderId="25" xfId="1" applyNumberFormat="1" applyBorder="1" applyAlignment="1">
      <alignment horizontal="center" vertical="center"/>
    </xf>
    <xf numFmtId="166" fontId="10" fillId="0" borderId="28" xfId="1" applyNumberFormat="1" applyBorder="1" applyAlignment="1">
      <alignment horizontal="center" vertical="center"/>
    </xf>
    <xf numFmtId="166" fontId="10" fillId="0" borderId="27" xfId="1" applyNumberFormat="1" applyBorder="1" applyAlignment="1">
      <alignment horizontal="center" vertical="center"/>
    </xf>
    <xf numFmtId="167" fontId="13" fillId="0" borderId="39" xfId="1" applyNumberFormat="1" applyFont="1" applyBorder="1" applyAlignment="1">
      <alignment horizontal="left" vertical="center" wrapText="1"/>
    </xf>
    <xf numFmtId="166" fontId="10" fillId="0" borderId="22" xfId="1" applyNumberFormat="1" applyBorder="1" applyAlignment="1">
      <alignment horizontal="center" vertical="center"/>
    </xf>
    <xf numFmtId="166" fontId="10" fillId="0" borderId="19" xfId="1" applyNumberFormat="1" applyBorder="1" applyAlignment="1">
      <alignment horizontal="center" vertical="center"/>
    </xf>
    <xf numFmtId="0" fontId="14" fillId="0" borderId="0" xfId="0" applyFont="1"/>
    <xf numFmtId="167" fontId="13" fillId="0" borderId="56" xfId="0" applyNumberFormat="1" applyFont="1" applyBorder="1" applyAlignment="1">
      <alignment horizontal="left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67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21" fillId="0" borderId="0" xfId="0" applyFont="1"/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166" fontId="0" fillId="0" borderId="0" xfId="0" applyNumberFormat="1" applyAlignment="1">
      <alignment wrapText="1"/>
    </xf>
    <xf numFmtId="166" fontId="0" fillId="0" borderId="17" xfId="0" applyNumberForma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166" fontId="0" fillId="0" borderId="12" xfId="0" applyNumberFormat="1" applyBorder="1" applyAlignment="1">
      <alignment wrapText="1"/>
    </xf>
    <xf numFmtId="166" fontId="0" fillId="0" borderId="14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3" fillId="0" borderId="0" xfId="0" applyFont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5" xfId="0" applyNumberFormat="1" applyBorder="1" applyAlignment="1">
      <alignment wrapText="1"/>
    </xf>
    <xf numFmtId="166" fontId="0" fillId="0" borderId="10" xfId="0" applyNumberFormat="1" applyBorder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3" fillId="0" borderId="34" xfId="1" applyFont="1" applyBorder="1" applyAlignment="1">
      <alignment horizontal="center" vertical="center" wrapText="1"/>
    </xf>
    <xf numFmtId="0" fontId="13" fillId="0" borderId="37" xfId="1" applyFont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 cent" xfId="2" builtin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/>
        <top/>
        <bottom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9" formatCode="000,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rgb="FFEDEDED"/>
          <bgColor rgb="FFEDEDED"/>
        </patternFill>
      </fill>
    </dxf>
    <dxf>
      <fill>
        <patternFill patternType="solid">
          <fgColor rgb="FFEDEDED"/>
          <bgColor rgb="FFEDEDED"/>
        </patternFill>
      </fill>
    </dxf>
    <dxf>
      <font>
        <b/>
        <color rgb="FF7B7B7B"/>
      </font>
    </dxf>
    <dxf>
      <font>
        <b/>
        <color rgb="FF7B7B7B"/>
      </font>
    </dxf>
    <dxf>
      <font>
        <b/>
        <color rgb="FF7B7B7B"/>
      </font>
      <border>
        <top style="thin">
          <color rgb="FFA5A5A5"/>
        </top>
      </border>
    </dxf>
    <dxf>
      <font>
        <b/>
        <color rgb="FF7B7B7B"/>
      </font>
      <border>
        <bottom style="thin">
          <color rgb="FFA5A5A5"/>
        </bottom>
      </border>
    </dxf>
    <dxf>
      <font>
        <color rgb="FF7B7B7B"/>
      </font>
      <border>
        <top style="thin">
          <color rgb="FFA5A5A5"/>
        </top>
        <bottom style="thin">
          <color rgb="FFA5A5A5"/>
        </bottom>
      </border>
    </dxf>
    <dxf>
      <fill>
        <patternFill patternType="solid">
          <fgColor rgb="FFEDEDED"/>
          <bgColor rgb="FFEDEDED"/>
        </patternFill>
      </fill>
    </dxf>
    <dxf>
      <fill>
        <patternFill patternType="solid">
          <fgColor rgb="FFEDEDED"/>
          <bgColor rgb="FFEDEDED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A5A5A5"/>
        </top>
      </border>
    </dxf>
    <dxf>
      <font>
        <b/>
        <color rgb="FF000000"/>
      </font>
      <border>
        <bottom style="medium">
          <color rgb="FFA5A5A5"/>
        </bottom>
      </border>
    </dxf>
    <dxf>
      <font>
        <color rgb="FF000000"/>
      </font>
      <border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 style="thin">
          <color rgb="FFA5A5A5"/>
        </vertical>
        <horizontal style="thin">
          <color rgb="FFA5A5A5"/>
        </horizontal>
      </border>
    </dxf>
  </dxfs>
  <tableStyles count="2" defaultTableStyle="TableStyleMedium2" defaultPivotStyle="PivotStyleLight16">
    <tableStyle name="TableStyleLight18 2" pivot="0" count="7" xr9:uid="{00000000-0011-0000-FFFF-FFFF00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TableStyleLight4 2" pivot="0" count="7" xr9:uid="{00000000-0011-0000-FFFF-FFFF01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49212</xdr:colOff>
      <xdr:row>34</xdr:row>
      <xdr:rowOff>152400</xdr:rowOff>
    </xdr:from>
    <xdr:to>
      <xdr:col>15</xdr:col>
      <xdr:colOff>114299</xdr:colOff>
      <xdr:row>43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A8AB02-992D-24AF-F8D0-AE758DD38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4712" y="4876800"/>
          <a:ext cx="3913187" cy="259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48</xdr:row>
      <xdr:rowOff>177800</xdr:rowOff>
    </xdr:from>
    <xdr:to>
      <xdr:col>6</xdr:col>
      <xdr:colOff>88900</xdr:colOff>
      <xdr:row>65</xdr:row>
      <xdr:rowOff>47860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350AC0-4403-D844-80B8-AAA8D8E68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26162000"/>
          <a:ext cx="3949700" cy="31085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e3" displayName="Table3" ref="C7:J250" totalsRowShown="0" headerRowDxfId="10" dataDxfId="9" tableBorderDxfId="8">
  <tableColumns count="8">
    <tableColumn id="1" xr3:uid="{00000000-0010-0000-0000-000001000000}" name="tyr" dataDxfId="7"/>
    <tableColumn id="2" xr3:uid="{00000000-0010-0000-0000-000002000000}" name="67.32229" dataDxfId="6"/>
    <tableColumn id="3" xr3:uid="{00000000-0010-0000-0000-000003000000}" name="54.40000" dataDxfId="5"/>
    <tableColumn id="4" xr3:uid="{00000000-0010-0000-0000-000004000000}" name="16.16667" dataDxfId="4"/>
    <tableColumn id="5" xr3:uid="{00000000-0010-0000-0000-000005000000}" name="331.53333" dataDxfId="3"/>
    <tableColumn id="6" xr3:uid="{00000000-0010-0000-0000-000006000000}" name="0.80805" dataDxfId="2"/>
    <tableColumn id="7" xr3:uid="{00000000-0010-0000-0000-000007000000}" name="4.16427" dataDxfId="1"/>
    <tableColumn id="8" xr3:uid="{00000000-0010-0000-0000-000008000000}" name="3.36495" dataDxfId="0"/>
  </tableColumns>
  <tableStyleInfo name="TableStyleLight18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8811-72EC-DA41-8E0E-9EEAA11F5ECF}">
  <sheetPr>
    <pageSetUpPr fitToPage="1"/>
  </sheetPr>
  <dimension ref="B3:S55"/>
  <sheetViews>
    <sheetView workbookViewId="0">
      <selection activeCell="B3" sqref="B3"/>
    </sheetView>
  </sheetViews>
  <sheetFormatPr baseColWidth="10" defaultRowHeight="15" x14ac:dyDescent="0.2"/>
  <cols>
    <col min="2" max="2" width="15.5" customWidth="1"/>
    <col min="3" max="8" width="8.83203125" customWidth="1"/>
    <col min="9" max="9" width="7.83203125" customWidth="1"/>
    <col min="10" max="10" width="8.83203125" customWidth="1"/>
    <col min="11" max="15" width="8.33203125" customWidth="1"/>
    <col min="16" max="18" width="6.6640625" customWidth="1"/>
    <col min="20" max="27" width="8" customWidth="1"/>
  </cols>
  <sheetData>
    <row r="3" spans="2:19" x14ac:dyDescent="0.2">
      <c r="B3" s="3" t="s">
        <v>244</v>
      </c>
    </row>
    <row r="4" spans="2:19" x14ac:dyDescent="0.2">
      <c r="B4" s="74" t="s">
        <v>245</v>
      </c>
    </row>
    <row r="5" spans="2:19" ht="16" thickBot="1" x14ac:dyDescent="0.25"/>
    <row r="6" spans="2:19" ht="16" thickBot="1" x14ac:dyDescent="0.25">
      <c r="B6" s="269" t="s">
        <v>84</v>
      </c>
      <c r="C6" s="78"/>
      <c r="D6" s="271" t="s">
        <v>218</v>
      </c>
      <c r="E6" s="272"/>
      <c r="F6" s="272"/>
      <c r="G6" s="272"/>
      <c r="H6" s="273"/>
    </row>
    <row r="7" spans="2:19" ht="33" thickBot="1" x14ac:dyDescent="0.25">
      <c r="B7" s="270"/>
      <c r="C7" s="66" t="s">
        <v>59</v>
      </c>
      <c r="D7" s="67" t="s">
        <v>58</v>
      </c>
      <c r="E7" s="67" t="s">
        <v>57</v>
      </c>
      <c r="F7" s="67" t="s">
        <v>56</v>
      </c>
      <c r="G7" s="67" t="s">
        <v>55</v>
      </c>
      <c r="H7" s="79" t="s">
        <v>54</v>
      </c>
      <c r="J7" s="92"/>
      <c r="K7" s="133"/>
      <c r="L7" s="134" t="s">
        <v>203</v>
      </c>
      <c r="M7" s="134"/>
      <c r="N7" s="135"/>
      <c r="O7" s="136" t="s">
        <v>204</v>
      </c>
      <c r="P7" s="179"/>
      <c r="Q7" s="179"/>
      <c r="R7" s="179"/>
      <c r="S7" s="209"/>
    </row>
    <row r="8" spans="2:19" ht="65" thickBot="1" x14ac:dyDescent="0.25">
      <c r="B8" s="80"/>
      <c r="C8" s="199" t="s">
        <v>53</v>
      </c>
      <c r="D8" s="200" t="s">
        <v>52</v>
      </c>
      <c r="E8" s="200" t="s">
        <v>51</v>
      </c>
      <c r="F8" s="200" t="s">
        <v>50</v>
      </c>
      <c r="G8" s="200" t="s">
        <v>91</v>
      </c>
      <c r="H8" s="201" t="s">
        <v>49</v>
      </c>
      <c r="J8" s="141"/>
      <c r="K8" s="137" t="s">
        <v>198</v>
      </c>
      <c r="L8" s="138" t="s">
        <v>199</v>
      </c>
      <c r="M8" s="138" t="s">
        <v>200</v>
      </c>
      <c r="N8" s="139" t="s">
        <v>44</v>
      </c>
      <c r="O8" s="140" t="s">
        <v>85</v>
      </c>
      <c r="P8" s="157"/>
      <c r="Q8" s="157"/>
      <c r="R8" s="157"/>
      <c r="S8" s="209"/>
    </row>
    <row r="9" spans="2:19" ht="16" x14ac:dyDescent="0.2">
      <c r="B9" s="96" t="s">
        <v>83</v>
      </c>
      <c r="C9" s="68">
        <v>0.69829998413721694</v>
      </c>
      <c r="D9" s="81">
        <v>2.9770289999999999</v>
      </c>
      <c r="E9" s="81">
        <f t="shared" ref="E9:E35" si="0">10^D9</f>
        <v>948.48179602764424</v>
      </c>
      <c r="F9" s="81">
        <f t="shared" ref="F9:F35" si="1">E9/6.53</f>
        <v>145.2498921941262</v>
      </c>
      <c r="G9" s="81">
        <f t="shared" ref="G9:G35" si="2">F9*0.02</f>
        <v>2.9049978438825241</v>
      </c>
      <c r="H9" s="82">
        <f t="shared" ref="H9:H23" si="3">G9/2*1000</f>
        <v>1452.4989219412621</v>
      </c>
      <c r="J9" s="210" t="s">
        <v>156</v>
      </c>
      <c r="K9" s="142">
        <v>1452.4989219412621</v>
      </c>
      <c r="L9" s="142">
        <v>1034.3316610906213</v>
      </c>
      <c r="M9" s="142">
        <v>1156.9745842471921</v>
      </c>
      <c r="N9" s="143">
        <v>1214.6017224263585</v>
      </c>
      <c r="O9" s="144">
        <v>1</v>
      </c>
      <c r="P9" s="149"/>
      <c r="Q9" s="149"/>
      <c r="R9" s="149"/>
      <c r="S9" s="209"/>
    </row>
    <row r="10" spans="2:19" ht="16" x14ac:dyDescent="0.2">
      <c r="B10" s="96" t="s">
        <v>82</v>
      </c>
      <c r="C10" s="68">
        <v>1.049566666285197</v>
      </c>
      <c r="D10" s="81">
        <v>2.5687709999999999</v>
      </c>
      <c r="E10" s="81">
        <f t="shared" si="0"/>
        <v>370.48531633089789</v>
      </c>
      <c r="F10" s="81">
        <f t="shared" si="1"/>
        <v>56.735883052204883</v>
      </c>
      <c r="G10" s="81">
        <f t="shared" si="2"/>
        <v>1.1347176610440977</v>
      </c>
      <c r="H10" s="82">
        <f t="shared" si="3"/>
        <v>567.35883052204883</v>
      </c>
      <c r="J10" s="104" t="s">
        <v>86</v>
      </c>
      <c r="K10" s="90">
        <v>567.35883052204883</v>
      </c>
      <c r="L10" s="90">
        <v>590.64267010610001</v>
      </c>
      <c r="M10" s="90">
        <v>603.60498624158481</v>
      </c>
      <c r="N10" s="91">
        <v>587.20216228991114</v>
      </c>
      <c r="O10" s="130">
        <v>0.48345243666943122</v>
      </c>
      <c r="P10" s="149"/>
      <c r="Q10" s="149"/>
      <c r="R10" s="149"/>
      <c r="S10" s="209"/>
    </row>
    <row r="11" spans="2:19" ht="16" x14ac:dyDescent="0.2">
      <c r="B11" s="96" t="s">
        <v>81</v>
      </c>
      <c r="C11" s="68">
        <v>1.4372667074203491</v>
      </c>
      <c r="D11" s="81">
        <v>2.040387</v>
      </c>
      <c r="E11" s="81">
        <f t="shared" si="0"/>
        <v>109.74557038004023</v>
      </c>
      <c r="F11" s="81">
        <f t="shared" si="1"/>
        <v>16.806366061261905</v>
      </c>
      <c r="G11" s="81">
        <f t="shared" si="2"/>
        <v>0.33612732122523808</v>
      </c>
      <c r="H11" s="82">
        <f t="shared" si="3"/>
        <v>168.06366061261903</v>
      </c>
      <c r="J11" s="104" t="s">
        <v>87</v>
      </c>
      <c r="K11" s="90">
        <v>168.06366061261903</v>
      </c>
      <c r="L11" s="90">
        <v>237.45472658509735</v>
      </c>
      <c r="M11" s="90">
        <v>171.3427838536829</v>
      </c>
      <c r="N11" s="91">
        <v>192.28705701713309</v>
      </c>
      <c r="O11" s="130">
        <v>0.15831284730356662</v>
      </c>
      <c r="P11" s="149"/>
      <c r="Q11" s="149"/>
      <c r="R11" s="149"/>
      <c r="S11" s="209"/>
    </row>
    <row r="12" spans="2:19" ht="16" x14ac:dyDescent="0.2">
      <c r="B12" s="96" t="s">
        <v>80</v>
      </c>
      <c r="C12" s="68">
        <v>0.41546666622161865</v>
      </c>
      <c r="D12" s="81">
        <v>3.2882259999999999</v>
      </c>
      <c r="E12" s="81">
        <f t="shared" si="0"/>
        <v>1941.8961468389743</v>
      </c>
      <c r="F12" s="81">
        <f t="shared" si="1"/>
        <v>297.38072692786744</v>
      </c>
      <c r="G12" s="81">
        <f t="shared" si="2"/>
        <v>5.9476145385573487</v>
      </c>
      <c r="H12" s="82">
        <f t="shared" si="3"/>
        <v>2973.8072692786745</v>
      </c>
      <c r="J12" s="104" t="s">
        <v>88</v>
      </c>
      <c r="K12" s="90">
        <v>4.8210614156080771</v>
      </c>
      <c r="L12" s="90">
        <v>25.247975726971209</v>
      </c>
      <c r="M12" s="90">
        <v>27.645252694211067</v>
      </c>
      <c r="N12" s="91">
        <v>19.238096612263451</v>
      </c>
      <c r="O12" s="130">
        <v>1.583901640929038E-2</v>
      </c>
      <c r="P12" s="149"/>
      <c r="Q12" s="149"/>
      <c r="R12" s="149"/>
      <c r="S12" s="209"/>
    </row>
    <row r="13" spans="2:19" ht="16" x14ac:dyDescent="0.2">
      <c r="B13" s="96" t="s">
        <v>78</v>
      </c>
      <c r="C13" s="69">
        <v>0.16693333288033804</v>
      </c>
      <c r="D13" s="70">
        <v>3.5623999999999998</v>
      </c>
      <c r="E13" s="70">
        <f t="shared" si="0"/>
        <v>3650.9005248449826</v>
      </c>
      <c r="F13" s="70">
        <f t="shared" si="1"/>
        <v>559.09655816921634</v>
      </c>
      <c r="G13" s="70">
        <f t="shared" si="2"/>
        <v>11.181931163384327</v>
      </c>
      <c r="H13" s="83">
        <f t="shared" si="3"/>
        <v>5590.9655816921631</v>
      </c>
      <c r="J13" s="104" t="s">
        <v>116</v>
      </c>
      <c r="K13" s="90">
        <v>543.88467102036248</v>
      </c>
      <c r="L13" s="90">
        <v>327.26745465011066</v>
      </c>
      <c r="M13" s="90">
        <v>417.25621936357624</v>
      </c>
      <c r="N13" s="91">
        <v>429.46944834468314</v>
      </c>
      <c r="O13" s="130">
        <v>0.35358870353546856</v>
      </c>
      <c r="P13" s="149"/>
      <c r="Q13" s="149"/>
      <c r="R13" s="149"/>
      <c r="S13" s="209"/>
    </row>
    <row r="14" spans="2:19" ht="17" thickBot="1" x14ac:dyDescent="0.25">
      <c r="B14" s="96" t="s">
        <v>77</v>
      </c>
      <c r="C14" s="68">
        <v>0.82893331845601403</v>
      </c>
      <c r="D14" s="81">
        <v>2.8295729999999999</v>
      </c>
      <c r="E14" s="81">
        <f t="shared" si="0"/>
        <v>675.41857469217575</v>
      </c>
      <c r="F14" s="81">
        <f t="shared" si="1"/>
        <v>103.43316610906213</v>
      </c>
      <c r="G14" s="81">
        <f t="shared" si="2"/>
        <v>2.0686633221812425</v>
      </c>
      <c r="H14" s="82">
        <f t="shared" si="3"/>
        <v>1034.3316610906213</v>
      </c>
      <c r="J14" s="105" t="s">
        <v>124</v>
      </c>
      <c r="K14" s="94">
        <v>250.66680106507599</v>
      </c>
      <c r="L14" s="94">
        <v>134.36489550687509</v>
      </c>
      <c r="M14" s="94">
        <v>200.5251356148504</v>
      </c>
      <c r="N14" s="95">
        <v>195.18561072893385</v>
      </c>
      <c r="O14" s="132">
        <v>0.16069927048927596</v>
      </c>
      <c r="P14" s="149"/>
      <c r="Q14" s="149"/>
      <c r="R14" s="149"/>
      <c r="S14" s="209"/>
    </row>
    <row r="15" spans="2:19" ht="17" thickBot="1" x14ac:dyDescent="0.25">
      <c r="B15" s="96" t="s">
        <v>76</v>
      </c>
      <c r="C15" s="68">
        <v>1.0352999766667683</v>
      </c>
      <c r="D15" s="81">
        <v>2.5862379999999998</v>
      </c>
      <c r="E15" s="81">
        <f t="shared" si="0"/>
        <v>385.68966357928332</v>
      </c>
      <c r="F15" s="81">
        <f t="shared" si="1"/>
        <v>59.064267010610003</v>
      </c>
      <c r="G15" s="81">
        <f t="shared" si="2"/>
        <v>1.1812853402122001</v>
      </c>
      <c r="H15" s="82">
        <f t="shared" si="3"/>
        <v>590.64267010610001</v>
      </c>
      <c r="J15" s="103"/>
      <c r="K15" s="93"/>
      <c r="L15" s="93"/>
      <c r="M15" s="93"/>
      <c r="N15" s="93"/>
      <c r="O15" s="131"/>
      <c r="P15" s="149"/>
      <c r="Q15" s="149"/>
      <c r="R15" s="149"/>
      <c r="S15" s="209"/>
    </row>
    <row r="16" spans="2:19" ht="32" x14ac:dyDescent="0.2">
      <c r="B16" s="96" t="s">
        <v>75</v>
      </c>
      <c r="C16" s="68">
        <v>1.3363999923070271</v>
      </c>
      <c r="D16" s="81">
        <v>2.1904940000000002</v>
      </c>
      <c r="E16" s="81">
        <f t="shared" si="0"/>
        <v>155.05793646006856</v>
      </c>
      <c r="F16" s="81">
        <f t="shared" si="1"/>
        <v>23.745472658509733</v>
      </c>
      <c r="G16" s="81">
        <f t="shared" si="2"/>
        <v>0.47490945317019467</v>
      </c>
      <c r="H16" s="82">
        <f t="shared" si="3"/>
        <v>237.45472658509735</v>
      </c>
      <c r="J16" s="210" t="s">
        <v>42</v>
      </c>
      <c r="K16" s="142">
        <v>508.00948229976893</v>
      </c>
      <c r="L16" s="142">
        <v>737.89882488488558</v>
      </c>
      <c r="M16" s="142">
        <v>435.69424024681933</v>
      </c>
      <c r="N16" s="143">
        <v>560.53418247715797</v>
      </c>
      <c r="O16" s="144">
        <v>1</v>
      </c>
      <c r="P16" s="149"/>
      <c r="Q16" s="149"/>
      <c r="R16" s="149"/>
      <c r="S16" s="209"/>
    </row>
    <row r="17" spans="2:19" ht="16" x14ac:dyDescent="0.2">
      <c r="B17" s="96" t="s">
        <v>74</v>
      </c>
      <c r="C17" s="68">
        <v>0.3531000018119812</v>
      </c>
      <c r="D17" s="81">
        <v>3.3565230000000001</v>
      </c>
      <c r="E17" s="81">
        <f t="shared" si="0"/>
        <v>2272.5999877455624</v>
      </c>
      <c r="F17" s="81">
        <f t="shared" si="1"/>
        <v>348.02450042045365</v>
      </c>
      <c r="G17" s="81">
        <f t="shared" si="2"/>
        <v>6.9604900084090735</v>
      </c>
      <c r="H17" s="82">
        <f t="shared" si="3"/>
        <v>3480.2450042045366</v>
      </c>
      <c r="J17" s="104" t="s">
        <v>61</v>
      </c>
      <c r="K17" s="90">
        <v>348.76333245760082</v>
      </c>
      <c r="L17" s="90">
        <v>163.36266842529108</v>
      </c>
      <c r="M17" s="90"/>
      <c r="N17" s="91">
        <v>256.06300044144598</v>
      </c>
      <c r="O17" s="130">
        <v>0.45681959895796481</v>
      </c>
      <c r="P17" s="149"/>
      <c r="Q17" s="149"/>
      <c r="R17" s="149"/>
      <c r="S17" s="209"/>
    </row>
    <row r="18" spans="2:19" ht="16" x14ac:dyDescent="0.2">
      <c r="B18" s="96" t="s">
        <v>73</v>
      </c>
      <c r="C18" s="69">
        <v>0.17479999860127768</v>
      </c>
      <c r="D18" s="70">
        <v>3.553601</v>
      </c>
      <c r="E18" s="70">
        <f t="shared" si="0"/>
        <v>3577.6759372549072</v>
      </c>
      <c r="F18" s="70">
        <f t="shared" si="1"/>
        <v>547.88299192265038</v>
      </c>
      <c r="G18" s="70">
        <f t="shared" si="2"/>
        <v>10.957659838453008</v>
      </c>
      <c r="H18" s="83">
        <f t="shared" si="3"/>
        <v>5478.829919226504</v>
      </c>
      <c r="J18" s="104" t="s">
        <v>40</v>
      </c>
      <c r="K18" s="90">
        <v>621.88462348701353</v>
      </c>
      <c r="L18" s="90">
        <v>458.76874088562323</v>
      </c>
      <c r="M18" s="90"/>
      <c r="N18" s="91">
        <v>540.32668218631841</v>
      </c>
      <c r="O18" s="130">
        <v>0.96394956646258945</v>
      </c>
      <c r="P18" s="149"/>
      <c r="Q18" s="149"/>
      <c r="R18" s="149"/>
      <c r="S18" s="209"/>
    </row>
    <row r="19" spans="2:19" ht="16" x14ac:dyDescent="0.2">
      <c r="B19" s="96" t="s">
        <v>72</v>
      </c>
      <c r="C19" s="68">
        <v>0.78619998693466187</v>
      </c>
      <c r="D19" s="81">
        <v>2.8782369999999999</v>
      </c>
      <c r="E19" s="81">
        <f t="shared" si="0"/>
        <v>755.50440351341638</v>
      </c>
      <c r="F19" s="81">
        <f t="shared" si="1"/>
        <v>115.6974584247192</v>
      </c>
      <c r="G19" s="81">
        <f t="shared" si="2"/>
        <v>2.3139491684943843</v>
      </c>
      <c r="H19" s="82">
        <f t="shared" si="3"/>
        <v>1156.9745842471921</v>
      </c>
      <c r="J19" s="104" t="s">
        <v>38</v>
      </c>
      <c r="K19" s="90">
        <v>172.236352101172</v>
      </c>
      <c r="L19" s="90"/>
      <c r="M19" s="90"/>
      <c r="N19" s="91">
        <v>172.236352101172</v>
      </c>
      <c r="O19" s="130">
        <v>0.30727180872362003</v>
      </c>
      <c r="P19" s="149"/>
      <c r="Q19" s="149"/>
      <c r="R19" s="149"/>
      <c r="S19" s="209"/>
    </row>
    <row r="20" spans="2:19" ht="33" thickBot="1" x14ac:dyDescent="0.25">
      <c r="B20" s="96" t="s">
        <v>71</v>
      </c>
      <c r="C20" s="68">
        <v>1.02756663163503</v>
      </c>
      <c r="D20" s="81">
        <v>2.595666</v>
      </c>
      <c r="E20" s="81">
        <f t="shared" si="0"/>
        <v>394.15405601575486</v>
      </c>
      <c r="F20" s="81">
        <f t="shared" si="1"/>
        <v>60.360498624158474</v>
      </c>
      <c r="G20" s="81">
        <f t="shared" si="2"/>
        <v>1.2072099724831695</v>
      </c>
      <c r="H20" s="82">
        <f t="shared" si="3"/>
        <v>603.60498624158481</v>
      </c>
      <c r="J20" s="105" t="s">
        <v>123</v>
      </c>
      <c r="K20" s="94">
        <v>12.796008465354001</v>
      </c>
      <c r="L20" s="94"/>
      <c r="M20" s="94"/>
      <c r="N20" s="95">
        <v>12.796008465354001</v>
      </c>
      <c r="O20" s="132">
        <v>2.2828239321293211E-2</v>
      </c>
      <c r="P20" s="149"/>
      <c r="Q20" s="149"/>
      <c r="R20" s="149"/>
      <c r="S20" s="209"/>
    </row>
    <row r="21" spans="2:19" ht="17" thickBot="1" x14ac:dyDescent="0.25">
      <c r="B21" s="96" t="s">
        <v>70</v>
      </c>
      <c r="C21" s="68">
        <v>1.4318333466847737</v>
      </c>
      <c r="D21" s="81">
        <v>2.0487790000000001</v>
      </c>
      <c r="E21" s="81">
        <f t="shared" si="0"/>
        <v>111.88683785645493</v>
      </c>
      <c r="F21" s="81">
        <f t="shared" si="1"/>
        <v>17.13427838536829</v>
      </c>
      <c r="G21" s="81">
        <f t="shared" si="2"/>
        <v>0.3426855677073658</v>
      </c>
      <c r="H21" s="82">
        <f t="shared" si="3"/>
        <v>171.3427838536829</v>
      </c>
      <c r="J21" s="209"/>
      <c r="K21" s="209"/>
      <c r="L21" s="209"/>
      <c r="M21" s="209"/>
      <c r="N21" s="209"/>
      <c r="O21" s="209"/>
      <c r="P21" s="209"/>
      <c r="Q21" s="209"/>
      <c r="R21" s="209"/>
      <c r="S21" s="209"/>
    </row>
    <row r="22" spans="2:19" ht="17" thickBot="1" x14ac:dyDescent="0.25">
      <c r="B22" s="96" t="s">
        <v>69</v>
      </c>
      <c r="C22" s="68">
        <v>0.43303332726160687</v>
      </c>
      <c r="D22" s="81">
        <v>3.2690079999999999</v>
      </c>
      <c r="E22" s="81">
        <f t="shared" si="0"/>
        <v>1857.8386774296496</v>
      </c>
      <c r="F22" s="81">
        <f t="shared" si="1"/>
        <v>284.50822012705197</v>
      </c>
      <c r="G22" s="81">
        <f t="shared" si="2"/>
        <v>5.6901644025410398</v>
      </c>
      <c r="H22" s="82">
        <f t="shared" si="3"/>
        <v>2845.0822012705198</v>
      </c>
      <c r="J22" s="215"/>
      <c r="K22" s="216"/>
      <c r="L22" s="216"/>
      <c r="M22" s="191" t="s">
        <v>233</v>
      </c>
      <c r="N22" s="216"/>
      <c r="O22" s="216"/>
      <c r="P22" s="216"/>
      <c r="Q22" s="216"/>
      <c r="R22" s="217"/>
      <c r="S22" s="209"/>
    </row>
    <row r="23" spans="2:19" ht="17" thickBot="1" x14ac:dyDescent="0.25">
      <c r="B23" s="97" t="s">
        <v>68</v>
      </c>
      <c r="C23" s="71">
        <v>0.18446666498978934</v>
      </c>
      <c r="D23" s="72">
        <v>3.5428039999999998</v>
      </c>
      <c r="E23" s="72">
        <f t="shared" si="0"/>
        <v>3489.8278167327589</v>
      </c>
      <c r="F23" s="72">
        <f t="shared" si="1"/>
        <v>534.42998724850827</v>
      </c>
      <c r="G23" s="72">
        <f t="shared" si="2"/>
        <v>10.688599744970166</v>
      </c>
      <c r="H23" s="84">
        <f t="shared" si="3"/>
        <v>5344.2998724850831</v>
      </c>
      <c r="J23" s="277"/>
      <c r="K23" s="274" t="s">
        <v>219</v>
      </c>
      <c r="L23" s="275"/>
      <c r="M23" s="276"/>
      <c r="N23" s="274" t="s">
        <v>59</v>
      </c>
      <c r="O23" s="275"/>
      <c r="P23" s="275"/>
      <c r="Q23" s="276"/>
      <c r="R23" s="192"/>
      <c r="S23" s="209"/>
    </row>
    <row r="24" spans="2:19" ht="17" thickBot="1" x14ac:dyDescent="0.25">
      <c r="B24" s="98" t="s">
        <v>241</v>
      </c>
      <c r="C24" s="68">
        <v>1.9360666672388713</v>
      </c>
      <c r="D24" s="81">
        <v>0.97517710000000002</v>
      </c>
      <c r="E24" s="81">
        <f t="shared" si="0"/>
        <v>9.4444593131762247</v>
      </c>
      <c r="F24" s="81">
        <f t="shared" si="1"/>
        <v>1.4463184246824232</v>
      </c>
      <c r="G24" s="81">
        <f t="shared" si="2"/>
        <v>2.8926368493648463E-2</v>
      </c>
      <c r="H24" s="82">
        <f t="shared" ref="H24:H29" si="4">G24/2*1000/3</f>
        <v>4.8210614156080771</v>
      </c>
      <c r="J24" s="278"/>
      <c r="K24" s="211" t="s">
        <v>56</v>
      </c>
      <c r="L24" s="195" t="s">
        <v>57</v>
      </c>
      <c r="M24" s="212" t="s">
        <v>220</v>
      </c>
      <c r="N24" s="195">
        <v>1</v>
      </c>
      <c r="O24" s="195">
        <v>2</v>
      </c>
      <c r="P24" s="195">
        <v>3</v>
      </c>
      <c r="Q24" s="212" t="s">
        <v>213</v>
      </c>
      <c r="R24" s="213" t="s">
        <v>214</v>
      </c>
      <c r="S24" s="209"/>
    </row>
    <row r="25" spans="2:19" ht="32" x14ac:dyDescent="0.2">
      <c r="B25" s="98" t="s">
        <v>66</v>
      </c>
      <c r="C25" s="69">
        <v>2.1664000352223716</v>
      </c>
      <c r="D25" s="70">
        <v>-0.2132638</v>
      </c>
      <c r="E25" s="70">
        <f t="shared" si="0"/>
        <v>0.61197854960122644</v>
      </c>
      <c r="F25" s="70">
        <f t="shared" si="1"/>
        <v>9.3718001470325635E-2</v>
      </c>
      <c r="G25" s="73">
        <f t="shared" si="2"/>
        <v>1.8743600294065126E-3</v>
      </c>
      <c r="H25" s="83">
        <f t="shared" si="4"/>
        <v>0.31239333823441878</v>
      </c>
      <c r="J25" s="214" t="s">
        <v>221</v>
      </c>
      <c r="K25" s="157">
        <v>0</v>
      </c>
      <c r="L25" s="154">
        <v>0</v>
      </c>
      <c r="M25" s="162" t="s">
        <v>222</v>
      </c>
      <c r="N25" s="154">
        <v>2.214</v>
      </c>
      <c r="O25" s="154">
        <v>2.2410000000000001</v>
      </c>
      <c r="P25" s="154">
        <v>2.2080000000000002</v>
      </c>
      <c r="Q25" s="153">
        <v>2.2210000000000001</v>
      </c>
      <c r="R25" s="194">
        <v>1.7999999999999999E-2</v>
      </c>
      <c r="S25" s="209"/>
    </row>
    <row r="26" spans="2:19" ht="32" x14ac:dyDescent="0.2">
      <c r="B26" s="98" t="s">
        <v>242</v>
      </c>
      <c r="C26" s="68">
        <v>1.6399333477020264</v>
      </c>
      <c r="D26" s="81">
        <v>1.694261</v>
      </c>
      <c r="E26" s="81">
        <f t="shared" si="0"/>
        <v>49.460784449136604</v>
      </c>
      <c r="F26" s="81">
        <f t="shared" si="1"/>
        <v>7.5743927180913628</v>
      </c>
      <c r="G26" s="81">
        <f t="shared" si="2"/>
        <v>0.15148785436182727</v>
      </c>
      <c r="H26" s="82">
        <f t="shared" si="4"/>
        <v>25.247975726971209</v>
      </c>
      <c r="J26" s="214" t="s">
        <v>223</v>
      </c>
      <c r="K26" s="157">
        <v>0.125</v>
      </c>
      <c r="L26" s="154">
        <v>0.8</v>
      </c>
      <c r="M26" s="162">
        <v>-0.09</v>
      </c>
      <c r="N26" s="154">
        <v>2.38</v>
      </c>
      <c r="O26" s="154">
        <v>2.1749999999999998</v>
      </c>
      <c r="P26" s="154">
        <v>2.1389999999999998</v>
      </c>
      <c r="Q26" s="153">
        <v>2.2309999999999999</v>
      </c>
      <c r="R26" s="194">
        <v>0.13</v>
      </c>
      <c r="S26" s="209"/>
    </row>
    <row r="27" spans="2:19" ht="32" x14ac:dyDescent="0.2">
      <c r="B27" s="98" t="s">
        <v>64</v>
      </c>
      <c r="C27" s="69">
        <v>1.8401333491007488</v>
      </c>
      <c r="D27" s="70">
        <v>1.2524729999999999</v>
      </c>
      <c r="E27" s="70">
        <f t="shared" si="0"/>
        <v>17.88434339050756</v>
      </c>
      <c r="F27" s="70">
        <f t="shared" si="1"/>
        <v>2.7387968438755834</v>
      </c>
      <c r="G27" s="70">
        <f t="shared" si="2"/>
        <v>5.4775936877511672E-2</v>
      </c>
      <c r="H27" s="83">
        <f t="shared" si="4"/>
        <v>9.1293228129186108</v>
      </c>
      <c r="J27" s="214" t="s">
        <v>224</v>
      </c>
      <c r="K27" s="157">
        <v>0.25</v>
      </c>
      <c r="L27" s="154">
        <v>1.6</v>
      </c>
      <c r="M27" s="162">
        <v>0.21</v>
      </c>
      <c r="N27" s="154">
        <v>2.331</v>
      </c>
      <c r="O27" s="154">
        <v>2.1190000000000002</v>
      </c>
      <c r="P27" s="154">
        <v>2.0059999999999998</v>
      </c>
      <c r="Q27" s="153">
        <v>2.1520000000000001</v>
      </c>
      <c r="R27" s="194">
        <v>0.16500000000000001</v>
      </c>
      <c r="S27" s="209"/>
    </row>
    <row r="28" spans="2:19" ht="32" x14ac:dyDescent="0.2">
      <c r="B28" s="98" t="s">
        <v>243</v>
      </c>
      <c r="C28" s="68">
        <v>1.6189666589101155</v>
      </c>
      <c r="D28" s="81">
        <v>1.7336549999999999</v>
      </c>
      <c r="E28" s="81">
        <f t="shared" si="0"/>
        <v>54.157050027959485</v>
      </c>
      <c r="F28" s="81">
        <f t="shared" si="1"/>
        <v>8.29357580826332</v>
      </c>
      <c r="G28" s="81">
        <f t="shared" si="2"/>
        <v>0.16587151616526641</v>
      </c>
      <c r="H28" s="82">
        <f t="shared" si="4"/>
        <v>27.645252694211067</v>
      </c>
      <c r="J28" s="214" t="s">
        <v>225</v>
      </c>
      <c r="K28" s="157">
        <v>0.5</v>
      </c>
      <c r="L28" s="154">
        <v>3.3</v>
      </c>
      <c r="M28" s="162">
        <v>0.51</v>
      </c>
      <c r="N28" s="154">
        <v>2.2610000000000001</v>
      </c>
      <c r="O28" s="154">
        <v>2.1850000000000001</v>
      </c>
      <c r="P28" s="154">
        <v>2.0539999999999998</v>
      </c>
      <c r="Q28" s="153">
        <v>2.1669999999999998</v>
      </c>
      <c r="R28" s="194">
        <v>0.104</v>
      </c>
      <c r="S28" s="209"/>
    </row>
    <row r="29" spans="2:19" ht="32" x14ac:dyDescent="0.2">
      <c r="B29" s="99" t="s">
        <v>62</v>
      </c>
      <c r="C29" s="71">
        <v>1.7538333733876545</v>
      </c>
      <c r="D29" s="72">
        <v>1.4600340000000001</v>
      </c>
      <c r="E29" s="72">
        <f t="shared" si="0"/>
        <v>28.842572967151362</v>
      </c>
      <c r="F29" s="72">
        <f t="shared" si="1"/>
        <v>4.4169330730706529</v>
      </c>
      <c r="G29" s="72">
        <f t="shared" si="2"/>
        <v>8.8338661461413059E-2</v>
      </c>
      <c r="H29" s="84">
        <f t="shared" si="4"/>
        <v>14.723110243568842</v>
      </c>
      <c r="J29" s="214" t="s">
        <v>226</v>
      </c>
      <c r="K29" s="157">
        <v>1.5</v>
      </c>
      <c r="L29" s="154">
        <v>9.8000000000000007</v>
      </c>
      <c r="M29" s="162">
        <v>0.99</v>
      </c>
      <c r="N29" s="154">
        <v>2.1469999999999998</v>
      </c>
      <c r="O29" s="154">
        <v>1.867</v>
      </c>
      <c r="P29" s="154">
        <v>1.9690000000000001</v>
      </c>
      <c r="Q29" s="153">
        <v>1.9950000000000001</v>
      </c>
      <c r="R29" s="194">
        <v>0.14199999999999999</v>
      </c>
      <c r="S29" s="209"/>
    </row>
    <row r="30" spans="2:19" ht="32" x14ac:dyDescent="0.2">
      <c r="B30" s="98" t="s">
        <v>117</v>
      </c>
      <c r="C30" s="68">
        <v>1.0644666751225789</v>
      </c>
      <c r="D30" s="81">
        <v>2.5504199999999999</v>
      </c>
      <c r="E30" s="81">
        <f t="shared" si="0"/>
        <v>355.15669017629665</v>
      </c>
      <c r="F30" s="81">
        <f t="shared" si="1"/>
        <v>54.388467102036238</v>
      </c>
      <c r="G30" s="81">
        <f t="shared" si="2"/>
        <v>1.0877693420407248</v>
      </c>
      <c r="H30" s="82">
        <f t="shared" ref="H30:H35" si="5">G30/2*1000</f>
        <v>543.88467102036248</v>
      </c>
      <c r="J30" s="214" t="s">
        <v>227</v>
      </c>
      <c r="K30" s="157">
        <v>5</v>
      </c>
      <c r="L30" s="154">
        <v>32.700000000000003</v>
      </c>
      <c r="M30" s="162">
        <v>1.51</v>
      </c>
      <c r="N30" s="154">
        <v>1.7969999999999999</v>
      </c>
      <c r="O30" s="154">
        <v>1.7110000000000001</v>
      </c>
      <c r="P30" s="154">
        <v>1.7170000000000001</v>
      </c>
      <c r="Q30" s="153">
        <v>1.742</v>
      </c>
      <c r="R30" s="194">
        <v>4.8000000000000001E-2</v>
      </c>
      <c r="S30" s="209"/>
    </row>
    <row r="31" spans="2:19" ht="32" x14ac:dyDescent="0.2">
      <c r="B31" s="98" t="s">
        <v>118</v>
      </c>
      <c r="C31" s="69">
        <v>1.3198999961217244</v>
      </c>
      <c r="D31" s="70">
        <v>2.21401</v>
      </c>
      <c r="E31" s="70">
        <f t="shared" si="0"/>
        <v>163.68542109549463</v>
      </c>
      <c r="F31" s="70">
        <f t="shared" si="1"/>
        <v>25.066680106507601</v>
      </c>
      <c r="G31" s="70">
        <f t="shared" si="2"/>
        <v>0.50133360213015199</v>
      </c>
      <c r="H31" s="83">
        <f t="shared" si="5"/>
        <v>250.66680106507599</v>
      </c>
      <c r="J31" s="214" t="s">
        <v>228</v>
      </c>
      <c r="K31" s="157">
        <v>20</v>
      </c>
      <c r="L31" s="154">
        <v>130.6</v>
      </c>
      <c r="M31" s="162">
        <v>2.12</v>
      </c>
      <c r="N31" s="154">
        <v>1.504</v>
      </c>
      <c r="O31" s="154">
        <v>1.347</v>
      </c>
      <c r="P31" s="154">
        <v>1.446</v>
      </c>
      <c r="Q31" s="153">
        <v>1.4319999999999999</v>
      </c>
      <c r="R31" s="194">
        <v>0.08</v>
      </c>
    </row>
    <row r="32" spans="2:19" ht="33" thickBot="1" x14ac:dyDescent="0.25">
      <c r="B32" s="98" t="s">
        <v>119</v>
      </c>
      <c r="C32" s="68">
        <v>1.235966682434082</v>
      </c>
      <c r="D32" s="81">
        <v>2.3298160000000001</v>
      </c>
      <c r="E32" s="81">
        <f t="shared" si="0"/>
        <v>213.70564788652226</v>
      </c>
      <c r="F32" s="81">
        <f t="shared" si="1"/>
        <v>32.726745465011064</v>
      </c>
      <c r="G32" s="81">
        <f t="shared" si="2"/>
        <v>0.65453490930022129</v>
      </c>
      <c r="H32" s="82">
        <f t="shared" si="5"/>
        <v>327.26745465011066</v>
      </c>
      <c r="J32" s="193" t="s">
        <v>229</v>
      </c>
      <c r="K32" s="158">
        <v>80</v>
      </c>
      <c r="L32" s="155">
        <v>522.4</v>
      </c>
      <c r="M32" s="163">
        <v>2.72</v>
      </c>
      <c r="N32" s="164">
        <v>2.355</v>
      </c>
      <c r="O32" s="155">
        <v>0.93100000000000005</v>
      </c>
      <c r="P32" s="155">
        <v>0.91100000000000003</v>
      </c>
      <c r="Q32" s="156">
        <v>1.399</v>
      </c>
      <c r="R32" s="218">
        <v>0.82799999999999996</v>
      </c>
    </row>
    <row r="33" spans="2:15" ht="17" thickBot="1" x14ac:dyDescent="0.25">
      <c r="B33" s="98" t="s">
        <v>120</v>
      </c>
      <c r="C33" s="69">
        <v>1.4984000126520793</v>
      </c>
      <c r="D33" s="70">
        <v>1.9431989999999999</v>
      </c>
      <c r="E33" s="70">
        <f t="shared" si="0"/>
        <v>87.740276765989435</v>
      </c>
      <c r="F33" s="70">
        <f t="shared" si="1"/>
        <v>13.436489550687508</v>
      </c>
      <c r="G33" s="70">
        <f t="shared" si="2"/>
        <v>0.26872979101375016</v>
      </c>
      <c r="H33" s="83">
        <f t="shared" si="5"/>
        <v>134.36489550687509</v>
      </c>
    </row>
    <row r="34" spans="2:15" ht="17" thickBot="1" x14ac:dyDescent="0.25">
      <c r="B34" s="98" t="s">
        <v>121</v>
      </c>
      <c r="C34" s="68">
        <v>1.1557666460673015</v>
      </c>
      <c r="D34" s="81">
        <v>2.4353159999999998</v>
      </c>
      <c r="E34" s="81">
        <f t="shared" si="0"/>
        <v>272.46831124441525</v>
      </c>
      <c r="F34" s="81">
        <f t="shared" si="1"/>
        <v>41.725621936357619</v>
      </c>
      <c r="G34" s="81">
        <f t="shared" si="2"/>
        <v>0.83451243872715242</v>
      </c>
      <c r="H34" s="82">
        <f t="shared" si="5"/>
        <v>417.25621936357624</v>
      </c>
      <c r="J34" s="165"/>
      <c r="K34" s="166" t="s">
        <v>230</v>
      </c>
      <c r="L34" s="160"/>
      <c r="M34" s="160"/>
      <c r="N34" s="160"/>
      <c r="O34" s="161"/>
    </row>
    <row r="35" spans="2:15" ht="17" thickBot="1" x14ac:dyDescent="0.25">
      <c r="B35" s="100" t="s">
        <v>122</v>
      </c>
      <c r="C35" s="85">
        <v>1.3866999944051106</v>
      </c>
      <c r="D35" s="86">
        <v>2.1170819999999999</v>
      </c>
      <c r="E35" s="86">
        <f t="shared" si="0"/>
        <v>130.9429135564973</v>
      </c>
      <c r="F35" s="86">
        <f t="shared" si="1"/>
        <v>20.052513561485039</v>
      </c>
      <c r="G35" s="86">
        <f t="shared" si="2"/>
        <v>0.40105027122970077</v>
      </c>
      <c r="H35" s="87">
        <f t="shared" si="5"/>
        <v>200.5251356148504</v>
      </c>
    </row>
    <row r="36" spans="2:15" ht="16" thickBot="1" x14ac:dyDescent="0.25">
      <c r="B36" s="65"/>
      <c r="C36" s="36"/>
      <c r="D36" s="36"/>
      <c r="E36" s="36"/>
      <c r="F36" s="36"/>
      <c r="G36" s="36"/>
      <c r="H36" s="36"/>
    </row>
    <row r="37" spans="2:15" x14ac:dyDescent="0.2">
      <c r="B37" s="269" t="s">
        <v>60</v>
      </c>
      <c r="C37" s="78"/>
      <c r="D37" s="271" t="s">
        <v>218</v>
      </c>
      <c r="E37" s="272"/>
      <c r="F37" s="272"/>
      <c r="G37" s="272"/>
      <c r="H37" s="273"/>
    </row>
    <row r="38" spans="2:15" ht="33" thickBot="1" x14ac:dyDescent="0.25">
      <c r="B38" s="270"/>
      <c r="C38" s="66" t="s">
        <v>59</v>
      </c>
      <c r="D38" s="67" t="s">
        <v>58</v>
      </c>
      <c r="E38" s="67" t="s">
        <v>57</v>
      </c>
      <c r="F38" s="67" t="s">
        <v>56</v>
      </c>
      <c r="G38" s="67" t="s">
        <v>55</v>
      </c>
      <c r="H38" s="79" t="s">
        <v>54</v>
      </c>
    </row>
    <row r="39" spans="2:15" ht="64" x14ac:dyDescent="0.2">
      <c r="B39" s="80"/>
      <c r="C39" s="199" t="s">
        <v>53</v>
      </c>
      <c r="D39" s="200" t="s">
        <v>52</v>
      </c>
      <c r="E39" s="200" t="s">
        <v>51</v>
      </c>
      <c r="F39" s="200" t="s">
        <v>50</v>
      </c>
      <c r="G39" s="200" t="s">
        <v>91</v>
      </c>
      <c r="H39" s="201" t="s">
        <v>49</v>
      </c>
    </row>
    <row r="40" spans="2:15" ht="16" x14ac:dyDescent="0.2">
      <c r="B40" s="202" t="s">
        <v>48</v>
      </c>
      <c r="C40" s="203">
        <v>1.0883333285649617</v>
      </c>
      <c r="D40" s="70">
        <v>2.5207850000000001</v>
      </c>
      <c r="E40" s="70">
        <f t="shared" ref="E40:E48" si="6">10^D40</f>
        <v>331.73019194174913</v>
      </c>
      <c r="F40" s="70">
        <f t="shared" ref="F40:F48" si="7">E40/6.53</f>
        <v>50.800948229976896</v>
      </c>
      <c r="G40" s="70">
        <f t="shared" ref="G40:G48" si="8">F40*0.02</f>
        <v>1.0160189645995379</v>
      </c>
      <c r="H40" s="83">
        <f t="shared" ref="H40:H48" si="9">G40/2*1000</f>
        <v>508.00948229976893</v>
      </c>
    </row>
    <row r="41" spans="2:15" ht="16" x14ac:dyDescent="0.2">
      <c r="B41" s="202" t="s">
        <v>47</v>
      </c>
      <c r="C41" s="204">
        <v>0.95493334531784058</v>
      </c>
      <c r="D41" s="205">
        <v>2.6829100000000001</v>
      </c>
      <c r="E41" s="205">
        <f t="shared" si="6"/>
        <v>481.84793264983034</v>
      </c>
      <c r="F41" s="205">
        <f t="shared" si="7"/>
        <v>73.789882488488558</v>
      </c>
      <c r="G41" s="205">
        <f t="shared" si="8"/>
        <v>1.4757976497697711</v>
      </c>
      <c r="H41" s="88">
        <f t="shared" si="9"/>
        <v>737.89882488488558</v>
      </c>
    </row>
    <row r="42" spans="2:15" ht="16" x14ac:dyDescent="0.2">
      <c r="B42" s="206" t="s">
        <v>46</v>
      </c>
      <c r="C42" s="71">
        <v>1.1411333084106445</v>
      </c>
      <c r="D42" s="72">
        <v>2.4540950000000001</v>
      </c>
      <c r="E42" s="72">
        <f t="shared" si="6"/>
        <v>284.50833888117307</v>
      </c>
      <c r="F42" s="72">
        <f t="shared" si="7"/>
        <v>43.569424024681936</v>
      </c>
      <c r="G42" s="72">
        <f t="shared" si="8"/>
        <v>0.87138848049363871</v>
      </c>
      <c r="H42" s="84">
        <f t="shared" si="9"/>
        <v>435.69424024681933</v>
      </c>
    </row>
    <row r="43" spans="2:15" ht="16" x14ac:dyDescent="0.2">
      <c r="B43" s="202" t="s">
        <v>45</v>
      </c>
      <c r="C43" s="203">
        <v>1.2153000036875408</v>
      </c>
      <c r="D43" s="70">
        <v>2.3574440000000001</v>
      </c>
      <c r="E43" s="70">
        <f t="shared" si="6"/>
        <v>227.74245609481332</v>
      </c>
      <c r="F43" s="70">
        <f t="shared" si="7"/>
        <v>34.87633324576008</v>
      </c>
      <c r="G43" s="70">
        <f t="shared" si="8"/>
        <v>0.69752666491520166</v>
      </c>
      <c r="H43" s="83">
        <f t="shared" si="9"/>
        <v>348.76333245760082</v>
      </c>
    </row>
    <row r="44" spans="2:15" ht="16" x14ac:dyDescent="0.2">
      <c r="B44" s="206" t="s">
        <v>43</v>
      </c>
      <c r="C44" s="71">
        <v>1.445200006167094</v>
      </c>
      <c r="D44" s="72">
        <v>2.0280659999999999</v>
      </c>
      <c r="E44" s="72">
        <f t="shared" si="6"/>
        <v>106.67582248171506</v>
      </c>
      <c r="F44" s="72">
        <f t="shared" si="7"/>
        <v>16.336266842529106</v>
      </c>
      <c r="G44" s="72">
        <f t="shared" si="8"/>
        <v>0.32672533685058214</v>
      </c>
      <c r="H44" s="84">
        <f t="shared" si="9"/>
        <v>163.36266842529108</v>
      </c>
    </row>
    <row r="45" spans="2:15" ht="16" x14ac:dyDescent="0.2">
      <c r="B45" s="202" t="s">
        <v>41</v>
      </c>
      <c r="C45" s="203">
        <v>1.0168999830881755</v>
      </c>
      <c r="D45" s="70">
        <v>2.6086230000000001</v>
      </c>
      <c r="E45" s="70">
        <f t="shared" si="6"/>
        <v>406.09065913701988</v>
      </c>
      <c r="F45" s="70">
        <f t="shared" si="7"/>
        <v>62.188462348701357</v>
      </c>
      <c r="G45" s="70">
        <f t="shared" si="8"/>
        <v>1.2437692469740271</v>
      </c>
      <c r="H45" s="83">
        <f t="shared" si="9"/>
        <v>621.88462348701353</v>
      </c>
    </row>
    <row r="46" spans="2:15" ht="16" x14ac:dyDescent="0.2">
      <c r="B46" s="206" t="s">
        <v>39</v>
      </c>
      <c r="C46" s="71">
        <v>1.1235333283742268</v>
      </c>
      <c r="D46" s="72">
        <v>2.4765069999999998</v>
      </c>
      <c r="E46" s="72">
        <f t="shared" si="6"/>
        <v>299.57598779831198</v>
      </c>
      <c r="F46" s="72">
        <f t="shared" si="7"/>
        <v>45.876874088562325</v>
      </c>
      <c r="G46" s="72">
        <f t="shared" si="8"/>
        <v>0.9175374817712465</v>
      </c>
      <c r="H46" s="84">
        <f t="shared" si="9"/>
        <v>458.76874088562323</v>
      </c>
    </row>
    <row r="47" spans="2:15" ht="16" x14ac:dyDescent="0.2">
      <c r="B47" s="106" t="s">
        <v>38</v>
      </c>
      <c r="C47" s="207">
        <v>1.4303666353225708</v>
      </c>
      <c r="D47" s="208">
        <v>2.0510380000000001</v>
      </c>
      <c r="E47" s="208">
        <f t="shared" si="6"/>
        <v>112.47033792206531</v>
      </c>
      <c r="F47" s="208">
        <f t="shared" si="7"/>
        <v>17.223635210117198</v>
      </c>
      <c r="G47" s="208">
        <f t="shared" si="8"/>
        <v>0.34447270420234399</v>
      </c>
      <c r="H47" s="89">
        <f t="shared" si="9"/>
        <v>172.236352101172</v>
      </c>
    </row>
    <row r="48" spans="2:15" ht="17" thickBot="1" x14ac:dyDescent="0.25">
      <c r="B48" s="107" t="s">
        <v>123</v>
      </c>
      <c r="C48" s="85">
        <v>1.9521666765213013</v>
      </c>
      <c r="D48" s="86">
        <v>0.92198769999999997</v>
      </c>
      <c r="E48" s="86">
        <f t="shared" si="6"/>
        <v>8.3557935278761626</v>
      </c>
      <c r="F48" s="86">
        <f t="shared" si="7"/>
        <v>1.2796008465354001</v>
      </c>
      <c r="G48" s="86">
        <f t="shared" si="8"/>
        <v>2.5592016930708002E-2</v>
      </c>
      <c r="H48" s="87">
        <f t="shared" si="9"/>
        <v>12.796008465354001</v>
      </c>
    </row>
    <row r="49" spans="2:8" x14ac:dyDescent="0.2">
      <c r="C49" s="74"/>
      <c r="D49" s="74"/>
      <c r="E49" s="74"/>
      <c r="F49" s="74"/>
      <c r="G49" s="74"/>
      <c r="H49" s="74"/>
    </row>
    <row r="50" spans="2:8" x14ac:dyDescent="0.2">
      <c r="B50" s="37" t="s">
        <v>90</v>
      </c>
      <c r="C50" s="74"/>
      <c r="D50" s="74"/>
      <c r="E50" s="74"/>
      <c r="F50" s="74"/>
      <c r="G50" s="74"/>
      <c r="H50" s="74"/>
    </row>
    <row r="51" spans="2:8" x14ac:dyDescent="0.2">
      <c r="B51" s="37" t="s">
        <v>89</v>
      </c>
      <c r="C51" s="74"/>
      <c r="D51" s="74"/>
      <c r="E51" s="74"/>
      <c r="F51" s="74"/>
      <c r="G51" s="74"/>
      <c r="H51" s="74"/>
    </row>
    <row r="52" spans="2:8" x14ac:dyDescent="0.2">
      <c r="B52" s="108" t="s">
        <v>92</v>
      </c>
      <c r="C52" s="74"/>
      <c r="D52" s="74"/>
      <c r="E52" s="74"/>
      <c r="F52" s="74"/>
      <c r="G52" s="74"/>
      <c r="H52" s="74"/>
    </row>
    <row r="53" spans="2:8" x14ac:dyDescent="0.2">
      <c r="B53" s="108"/>
      <c r="C53" s="74"/>
      <c r="D53" s="74"/>
      <c r="E53" s="74"/>
      <c r="F53" s="74"/>
      <c r="G53" s="74"/>
      <c r="H53" s="74"/>
    </row>
    <row r="54" spans="2:8" x14ac:dyDescent="0.2">
      <c r="C54" s="74"/>
      <c r="D54" s="74"/>
      <c r="E54" s="74"/>
      <c r="F54" s="74"/>
      <c r="G54" s="74"/>
      <c r="H54" s="74"/>
    </row>
    <row r="55" spans="2:8" x14ac:dyDescent="0.2">
      <c r="C55" s="74"/>
      <c r="D55" s="74"/>
      <c r="E55" s="74"/>
      <c r="F55" s="74"/>
      <c r="G55" s="74"/>
      <c r="H55" s="74"/>
    </row>
  </sheetData>
  <mergeCells count="7">
    <mergeCell ref="B6:B7"/>
    <mergeCell ref="D6:H6"/>
    <mergeCell ref="B37:B38"/>
    <mergeCell ref="D37:H37"/>
    <mergeCell ref="K23:M23"/>
    <mergeCell ref="N23:Q23"/>
    <mergeCell ref="J23:J24"/>
  </mergeCells>
  <printOptions gridLines="1"/>
  <pageMargins left="0.7" right="0.7" top="0.75" bottom="0.75" header="0.3" footer="0.3"/>
  <pageSetup paperSize="9" scale="6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E868-447C-414F-BCE8-61842A032094}">
  <sheetPr>
    <pageSetUpPr fitToPage="1"/>
  </sheetPr>
  <dimension ref="B1:R48"/>
  <sheetViews>
    <sheetView workbookViewId="0">
      <selection activeCell="B3" activeCellId="1" sqref="B2 B3"/>
    </sheetView>
  </sheetViews>
  <sheetFormatPr baseColWidth="10" defaultRowHeight="15" x14ac:dyDescent="0.2"/>
  <cols>
    <col min="2" max="2" width="15.5" customWidth="1"/>
    <col min="3" max="8" width="8.83203125" customWidth="1"/>
    <col min="9" max="9" width="7.83203125" customWidth="1"/>
    <col min="10" max="10" width="8.83203125" customWidth="1"/>
    <col min="11" max="15" width="8.33203125" customWidth="1"/>
    <col min="16" max="18" width="6.6640625" customWidth="1"/>
    <col min="20" max="27" width="8" customWidth="1"/>
  </cols>
  <sheetData>
    <row r="1" spans="2:18" x14ac:dyDescent="0.2">
      <c r="C1" s="74"/>
      <c r="D1" s="74"/>
      <c r="E1" s="74"/>
      <c r="F1" s="74"/>
      <c r="G1" s="74"/>
      <c r="H1" s="74"/>
    </row>
    <row r="2" spans="2:18" x14ac:dyDescent="0.2">
      <c r="B2" s="3" t="s">
        <v>246</v>
      </c>
      <c r="C2" s="74"/>
      <c r="D2" s="74"/>
      <c r="E2" s="74"/>
      <c r="F2" s="74"/>
      <c r="G2" s="74"/>
      <c r="H2" s="74"/>
    </row>
    <row r="3" spans="2:18" x14ac:dyDescent="0.2">
      <c r="B3" s="74" t="s">
        <v>247</v>
      </c>
      <c r="C3" s="74"/>
      <c r="D3" s="74"/>
      <c r="E3" s="74"/>
      <c r="F3" s="74"/>
      <c r="G3" s="74"/>
      <c r="H3" s="74"/>
    </row>
    <row r="4" spans="2:18" ht="16" thickBot="1" x14ac:dyDescent="0.25">
      <c r="C4" s="74"/>
      <c r="D4" s="74"/>
      <c r="E4" s="74"/>
      <c r="F4" s="74"/>
      <c r="G4" s="74"/>
      <c r="H4" s="74"/>
    </row>
    <row r="5" spans="2:18" ht="16" thickBot="1" x14ac:dyDescent="0.25">
      <c r="B5" s="269" t="s">
        <v>60</v>
      </c>
      <c r="C5" s="78"/>
      <c r="D5" s="271" t="s">
        <v>218</v>
      </c>
      <c r="E5" s="272"/>
      <c r="F5" s="272"/>
      <c r="G5" s="272"/>
      <c r="H5" s="273"/>
    </row>
    <row r="6" spans="2:18" ht="33" thickBot="1" x14ac:dyDescent="0.25">
      <c r="B6" s="270"/>
      <c r="C6" s="66" t="s">
        <v>59</v>
      </c>
      <c r="D6" s="67" t="s">
        <v>58</v>
      </c>
      <c r="E6" s="67" t="s">
        <v>57</v>
      </c>
      <c r="F6" s="67" t="s">
        <v>56</v>
      </c>
      <c r="G6" s="67" t="s">
        <v>55</v>
      </c>
      <c r="H6" s="79" t="s">
        <v>54</v>
      </c>
      <c r="J6" s="92"/>
      <c r="K6" s="133"/>
      <c r="L6" s="134" t="s">
        <v>203</v>
      </c>
      <c r="M6" s="134"/>
      <c r="N6" s="135"/>
      <c r="O6" s="136" t="s">
        <v>204</v>
      </c>
      <c r="P6" s="179"/>
      <c r="Q6" s="179"/>
      <c r="R6" s="179"/>
    </row>
    <row r="7" spans="2:18" ht="65" thickBot="1" x14ac:dyDescent="0.25">
      <c r="B7" s="118"/>
      <c r="C7" s="196" t="s">
        <v>53</v>
      </c>
      <c r="D7" s="197" t="s">
        <v>52</v>
      </c>
      <c r="E7" s="197" t="s">
        <v>51</v>
      </c>
      <c r="F7" s="197" t="s">
        <v>50</v>
      </c>
      <c r="G7" s="197" t="s">
        <v>91</v>
      </c>
      <c r="H7" s="198" t="s">
        <v>49</v>
      </c>
      <c r="J7" s="141"/>
      <c r="K7" s="137" t="s">
        <v>198</v>
      </c>
      <c r="L7" s="138" t="s">
        <v>199</v>
      </c>
      <c r="M7" s="138" t="s">
        <v>200</v>
      </c>
      <c r="N7" s="139" t="s">
        <v>44</v>
      </c>
      <c r="O7" s="140" t="s">
        <v>85</v>
      </c>
      <c r="P7" s="157"/>
      <c r="Q7" s="157"/>
      <c r="R7" s="157"/>
    </row>
    <row r="8" spans="2:18" ht="16" x14ac:dyDescent="0.2">
      <c r="B8" s="119" t="s">
        <v>197</v>
      </c>
      <c r="C8" s="112">
        <v>1.613</v>
      </c>
      <c r="D8" s="113">
        <v>1.61</v>
      </c>
      <c r="E8" s="114">
        <v>41.07</v>
      </c>
      <c r="F8" s="114">
        <v>6.29</v>
      </c>
      <c r="G8" s="114">
        <v>0.13</v>
      </c>
      <c r="H8" s="120">
        <f>G8*1000/2</f>
        <v>65</v>
      </c>
      <c r="J8" s="101" t="s">
        <v>79</v>
      </c>
      <c r="K8" s="90">
        <f>H11</f>
        <v>3850</v>
      </c>
      <c r="L8" s="90">
        <f>H12</f>
        <v>2700</v>
      </c>
      <c r="M8" s="90">
        <f>H13</f>
        <v>1910</v>
      </c>
      <c r="N8" s="91">
        <f>AVERAGE(K8:M8)</f>
        <v>2820</v>
      </c>
      <c r="O8" s="130">
        <f>1/N8*N8</f>
        <v>1</v>
      </c>
      <c r="P8" s="149"/>
      <c r="Q8" s="149"/>
      <c r="R8" s="149"/>
    </row>
    <row r="9" spans="2:18" ht="16" x14ac:dyDescent="0.2">
      <c r="B9" s="121" t="s">
        <v>182</v>
      </c>
      <c r="C9" s="109">
        <v>0.92100000000000004</v>
      </c>
      <c r="D9" s="110">
        <v>2.65</v>
      </c>
      <c r="E9" s="111">
        <v>450.21</v>
      </c>
      <c r="F9" s="111">
        <v>68.94</v>
      </c>
      <c r="G9" s="111">
        <v>1.38</v>
      </c>
      <c r="H9" s="127" t="s">
        <v>201</v>
      </c>
      <c r="J9" s="101" t="s">
        <v>86</v>
      </c>
      <c r="K9" s="90">
        <f>H14</f>
        <v>2340</v>
      </c>
      <c r="L9" s="90">
        <f>H15</f>
        <v>1135</v>
      </c>
      <c r="M9" s="90"/>
      <c r="N9" s="91">
        <f t="shared" ref="N9:N13" si="0">AVERAGE(K9:M9)</f>
        <v>1737.5</v>
      </c>
      <c r="O9" s="130">
        <f>1/N8*N9</f>
        <v>0.61613475177304966</v>
      </c>
      <c r="P9" s="149"/>
      <c r="Q9" s="149"/>
      <c r="R9" s="149"/>
    </row>
    <row r="10" spans="2:18" ht="16" x14ac:dyDescent="0.2">
      <c r="B10" s="123" t="s">
        <v>183</v>
      </c>
      <c r="C10" s="115">
        <v>1.339</v>
      </c>
      <c r="D10" s="116">
        <v>2.0299999999999998</v>
      </c>
      <c r="E10" s="117">
        <v>107.9</v>
      </c>
      <c r="F10" s="117">
        <v>16.52</v>
      </c>
      <c r="G10" s="117">
        <v>0.33</v>
      </c>
      <c r="H10" s="124">
        <f t="shared" ref="H10:H30" si="1">G10*1000/2</f>
        <v>165</v>
      </c>
      <c r="J10" s="101" t="s">
        <v>87</v>
      </c>
      <c r="K10" s="90">
        <f>H17</f>
        <v>810</v>
      </c>
      <c r="L10" s="90">
        <f>H18</f>
        <v>665</v>
      </c>
      <c r="M10" s="90"/>
      <c r="N10" s="91">
        <f t="shared" si="0"/>
        <v>737.5</v>
      </c>
      <c r="O10" s="130">
        <f>1/N8*N10</f>
        <v>0.26152482269503546</v>
      </c>
      <c r="P10" s="149"/>
      <c r="Q10" s="149"/>
      <c r="R10" s="149"/>
    </row>
    <row r="11" spans="2:18" ht="16" x14ac:dyDescent="0.2">
      <c r="B11" s="119" t="s">
        <v>212</v>
      </c>
      <c r="C11" s="112">
        <v>0.42299999999999999</v>
      </c>
      <c r="D11" s="113">
        <v>3.4</v>
      </c>
      <c r="E11" s="114">
        <v>2514.4699999999998</v>
      </c>
      <c r="F11" s="114">
        <v>385.06</v>
      </c>
      <c r="G11" s="114">
        <v>7.7</v>
      </c>
      <c r="H11" s="120">
        <f t="shared" si="1"/>
        <v>3850</v>
      </c>
      <c r="J11" s="102" t="s">
        <v>88</v>
      </c>
      <c r="K11" s="90">
        <f>H8</f>
        <v>65</v>
      </c>
      <c r="L11" s="90"/>
      <c r="M11" s="90">
        <f>H10</f>
        <v>165</v>
      </c>
      <c r="N11" s="91">
        <f t="shared" si="0"/>
        <v>115</v>
      </c>
      <c r="O11" s="130">
        <f>1/N8*N11</f>
        <v>4.0780141843971635E-2</v>
      </c>
      <c r="P11" s="149"/>
      <c r="Q11" s="149"/>
      <c r="R11" s="149"/>
    </row>
    <row r="12" spans="2:18" ht="16" x14ac:dyDescent="0.2">
      <c r="B12" s="121" t="s">
        <v>184</v>
      </c>
      <c r="C12" s="109">
        <v>0.52500000000000002</v>
      </c>
      <c r="D12" s="110">
        <v>3.25</v>
      </c>
      <c r="E12" s="111">
        <v>1763.04</v>
      </c>
      <c r="F12" s="111">
        <v>269.99</v>
      </c>
      <c r="G12" s="111">
        <v>5.4</v>
      </c>
      <c r="H12" s="122">
        <f t="shared" si="1"/>
        <v>2700</v>
      </c>
      <c r="J12" s="102" t="s">
        <v>116</v>
      </c>
      <c r="K12" s="90">
        <f>H26</f>
        <v>500</v>
      </c>
      <c r="L12" s="90">
        <f>H27</f>
        <v>570</v>
      </c>
      <c r="M12" s="90">
        <f>H28</f>
        <v>495</v>
      </c>
      <c r="N12" s="91">
        <f t="shared" si="0"/>
        <v>521.66666666666663</v>
      </c>
      <c r="O12" s="130">
        <f>1/N8*N12</f>
        <v>0.18498817966903072</v>
      </c>
      <c r="P12" s="149"/>
      <c r="Q12" s="149"/>
      <c r="R12" s="149"/>
    </row>
    <row r="13" spans="2:18" ht="17" thickBot="1" x14ac:dyDescent="0.25">
      <c r="B13" s="123" t="s">
        <v>185</v>
      </c>
      <c r="C13" s="115">
        <v>0.625</v>
      </c>
      <c r="D13" s="116">
        <v>3.1</v>
      </c>
      <c r="E13" s="117">
        <v>1246.58</v>
      </c>
      <c r="F13" s="117">
        <v>190.9</v>
      </c>
      <c r="G13" s="117">
        <v>3.82</v>
      </c>
      <c r="H13" s="124">
        <f t="shared" si="1"/>
        <v>1910</v>
      </c>
      <c r="J13" s="145" t="s">
        <v>205</v>
      </c>
      <c r="K13" s="94">
        <f>H29</f>
        <v>245</v>
      </c>
      <c r="L13" s="94">
        <f>H30</f>
        <v>150</v>
      </c>
      <c r="M13" s="94"/>
      <c r="N13" s="95">
        <f t="shared" si="0"/>
        <v>197.5</v>
      </c>
      <c r="O13" s="132">
        <f>1/N8*N13</f>
        <v>7.0035460992907805E-2</v>
      </c>
      <c r="P13" s="149"/>
      <c r="Q13" s="149"/>
      <c r="R13" s="149"/>
    </row>
    <row r="14" spans="2:18" x14ac:dyDescent="0.2">
      <c r="B14" s="121" t="s">
        <v>186</v>
      </c>
      <c r="C14" s="109">
        <v>0.56599999999999995</v>
      </c>
      <c r="D14" s="110">
        <v>3.18</v>
      </c>
      <c r="E14" s="111">
        <v>1529.21</v>
      </c>
      <c r="F14" s="111">
        <v>234.18</v>
      </c>
      <c r="G14" s="111">
        <v>4.68</v>
      </c>
      <c r="H14" s="122">
        <f t="shared" si="1"/>
        <v>2340</v>
      </c>
      <c r="J14" s="93"/>
      <c r="K14" s="93"/>
      <c r="L14" s="93"/>
      <c r="M14" s="93"/>
      <c r="N14" s="93"/>
      <c r="O14" s="149"/>
      <c r="P14" s="149"/>
      <c r="Q14" s="149"/>
      <c r="R14" s="149"/>
    </row>
    <row r="15" spans="2:18" x14ac:dyDescent="0.2">
      <c r="B15" s="121" t="s">
        <v>187</v>
      </c>
      <c r="C15" s="109">
        <v>0.77600000000000002</v>
      </c>
      <c r="D15" s="110">
        <v>2.87</v>
      </c>
      <c r="E15" s="111">
        <v>740.46</v>
      </c>
      <c r="F15" s="111">
        <v>113.39</v>
      </c>
      <c r="G15" s="111">
        <v>2.27</v>
      </c>
      <c r="H15" s="122">
        <f t="shared" si="1"/>
        <v>1135</v>
      </c>
      <c r="J15" s="151"/>
      <c r="K15" s="147"/>
      <c r="L15" s="147"/>
      <c r="M15" s="147"/>
      <c r="N15" s="148"/>
      <c r="O15" s="149"/>
      <c r="P15" s="149"/>
      <c r="Q15" s="149"/>
      <c r="R15" s="149"/>
    </row>
    <row r="16" spans="2:18" x14ac:dyDescent="0.2">
      <c r="B16" s="121" t="s">
        <v>188</v>
      </c>
      <c r="C16" s="109">
        <v>0.25700000000000001</v>
      </c>
      <c r="D16" s="110">
        <v>3.65</v>
      </c>
      <c r="E16" s="111">
        <v>4495.42</v>
      </c>
      <c r="F16" s="111">
        <v>688.43</v>
      </c>
      <c r="G16" s="111">
        <v>13.77</v>
      </c>
      <c r="H16" s="127" t="s">
        <v>201</v>
      </c>
      <c r="K16" s="147"/>
      <c r="L16" s="147"/>
      <c r="M16" s="147"/>
      <c r="N16" s="148"/>
      <c r="O16" s="149"/>
      <c r="P16" s="149"/>
      <c r="Q16" s="149"/>
      <c r="R16" s="149"/>
    </row>
    <row r="17" spans="2:18" x14ac:dyDescent="0.2">
      <c r="B17" s="119" t="s">
        <v>189</v>
      </c>
      <c r="C17" s="112">
        <v>0.874</v>
      </c>
      <c r="D17" s="113">
        <v>2.72</v>
      </c>
      <c r="E17" s="114">
        <v>528.86</v>
      </c>
      <c r="F17" s="114">
        <v>80.989999999999995</v>
      </c>
      <c r="G17" s="114">
        <v>1.62</v>
      </c>
      <c r="H17" s="120">
        <f t="shared" si="1"/>
        <v>810</v>
      </c>
      <c r="J17" s="146"/>
      <c r="K17" s="147"/>
      <c r="L17" s="147"/>
      <c r="M17" s="147"/>
      <c r="N17" s="148"/>
      <c r="O17" s="149"/>
      <c r="P17" s="149"/>
      <c r="Q17" s="149"/>
      <c r="R17" s="149"/>
    </row>
    <row r="18" spans="2:18" x14ac:dyDescent="0.2">
      <c r="B18" s="121" t="s">
        <v>190</v>
      </c>
      <c r="C18" s="109">
        <v>0.93100000000000005</v>
      </c>
      <c r="D18" s="110">
        <v>2.64</v>
      </c>
      <c r="E18" s="111">
        <v>435.05</v>
      </c>
      <c r="F18" s="111">
        <v>66.62</v>
      </c>
      <c r="G18" s="111">
        <v>1.33</v>
      </c>
      <c r="H18" s="122">
        <f t="shared" si="1"/>
        <v>665</v>
      </c>
      <c r="J18" s="150"/>
      <c r="K18" s="147"/>
      <c r="L18" s="147"/>
      <c r="M18" s="147"/>
      <c r="N18" s="148"/>
      <c r="O18" s="149"/>
      <c r="P18" s="149"/>
      <c r="Q18" s="149"/>
      <c r="R18" s="149"/>
    </row>
    <row r="19" spans="2:18" x14ac:dyDescent="0.2">
      <c r="B19" s="123" t="s">
        <v>191</v>
      </c>
      <c r="C19" s="115">
        <v>0.39400000000000002</v>
      </c>
      <c r="D19" s="116">
        <v>3.44</v>
      </c>
      <c r="E19" s="117">
        <v>2782.29</v>
      </c>
      <c r="F19" s="117">
        <v>426.08</v>
      </c>
      <c r="G19" s="117">
        <v>8.52</v>
      </c>
      <c r="H19" s="128" t="s">
        <v>201</v>
      </c>
      <c r="J19" s="150"/>
      <c r="K19" s="147"/>
      <c r="L19" s="147"/>
      <c r="M19" s="147"/>
      <c r="N19" s="148"/>
      <c r="O19" s="149"/>
      <c r="P19" s="149"/>
      <c r="Q19" s="149"/>
      <c r="R19" s="149"/>
    </row>
    <row r="20" spans="2:18" x14ac:dyDescent="0.2">
      <c r="B20" s="121" t="s">
        <v>209</v>
      </c>
      <c r="C20" s="109">
        <v>0.34499999999999997</v>
      </c>
      <c r="D20" s="110">
        <v>3.52</v>
      </c>
      <c r="E20" s="111">
        <v>3302.1</v>
      </c>
      <c r="F20" s="111">
        <v>505.68</v>
      </c>
      <c r="G20" s="111">
        <v>10.11</v>
      </c>
      <c r="H20" s="122">
        <f t="shared" si="1"/>
        <v>5055</v>
      </c>
    </row>
    <row r="21" spans="2:18" x14ac:dyDescent="0.2">
      <c r="B21" s="121" t="s">
        <v>208</v>
      </c>
      <c r="C21" s="109">
        <v>0.36399999999999999</v>
      </c>
      <c r="D21" s="110">
        <v>3.49</v>
      </c>
      <c r="E21" s="111">
        <v>3089.78</v>
      </c>
      <c r="F21" s="111">
        <v>473.17</v>
      </c>
      <c r="G21" s="111">
        <v>9.4600000000000009</v>
      </c>
      <c r="H21" s="122">
        <f t="shared" si="1"/>
        <v>4730</v>
      </c>
    </row>
    <row r="22" spans="2:18" x14ac:dyDescent="0.2">
      <c r="B22" s="121" t="s">
        <v>207</v>
      </c>
      <c r="C22" s="109">
        <v>0.33</v>
      </c>
      <c r="D22" s="110">
        <v>3.54</v>
      </c>
      <c r="E22" s="111">
        <v>3480.11</v>
      </c>
      <c r="F22" s="111">
        <v>532.94000000000005</v>
      </c>
      <c r="G22" s="111">
        <v>10.66</v>
      </c>
      <c r="H22" s="122">
        <f t="shared" si="1"/>
        <v>5330</v>
      </c>
    </row>
    <row r="23" spans="2:18" x14ac:dyDescent="0.2">
      <c r="B23" s="119" t="s">
        <v>210</v>
      </c>
      <c r="C23" s="112">
        <v>0.215</v>
      </c>
      <c r="D23" s="113">
        <v>3.72</v>
      </c>
      <c r="E23" s="114">
        <v>5210.62</v>
      </c>
      <c r="F23" s="114">
        <v>797.95</v>
      </c>
      <c r="G23" s="114">
        <v>15.96</v>
      </c>
      <c r="H23" s="120">
        <f t="shared" si="1"/>
        <v>7980</v>
      </c>
    </row>
    <row r="24" spans="2:18" x14ac:dyDescent="0.2">
      <c r="B24" s="121" t="s">
        <v>192</v>
      </c>
      <c r="C24" s="109">
        <v>0.14599999999999999</v>
      </c>
      <c r="D24" s="110">
        <v>3.82</v>
      </c>
      <c r="E24" s="111">
        <v>6644.7</v>
      </c>
      <c r="F24" s="111">
        <v>1017.57</v>
      </c>
      <c r="G24" s="111">
        <v>20.350000000000001</v>
      </c>
      <c r="H24" s="122">
        <f t="shared" si="1"/>
        <v>10175</v>
      </c>
    </row>
    <row r="25" spans="2:18" x14ac:dyDescent="0.2">
      <c r="B25" s="123" t="s">
        <v>211</v>
      </c>
      <c r="C25" s="115">
        <v>0.13200000000000001</v>
      </c>
      <c r="D25" s="116">
        <v>3.84</v>
      </c>
      <c r="E25" s="117">
        <v>6981.31</v>
      </c>
      <c r="F25" s="117">
        <v>1069.1099999999999</v>
      </c>
      <c r="G25" s="117">
        <v>21.38</v>
      </c>
      <c r="H25" s="124">
        <f t="shared" si="1"/>
        <v>10690</v>
      </c>
    </row>
    <row r="26" spans="2:18" x14ac:dyDescent="0.2">
      <c r="B26" s="119" t="s">
        <v>193</v>
      </c>
      <c r="C26" s="112">
        <v>1.014</v>
      </c>
      <c r="D26" s="113">
        <v>2.52</v>
      </c>
      <c r="E26" s="114">
        <v>327.56</v>
      </c>
      <c r="F26" s="114">
        <v>50.16</v>
      </c>
      <c r="G26" s="114">
        <v>1</v>
      </c>
      <c r="H26" s="120">
        <f t="shared" si="1"/>
        <v>500</v>
      </c>
    </row>
    <row r="27" spans="2:18" x14ac:dyDescent="0.2">
      <c r="B27" s="121" t="s">
        <v>194</v>
      </c>
      <c r="C27" s="109">
        <v>0.97599999999999998</v>
      </c>
      <c r="D27" s="110">
        <v>2.57</v>
      </c>
      <c r="E27" s="111">
        <v>372.99</v>
      </c>
      <c r="F27" s="111">
        <v>57.12</v>
      </c>
      <c r="G27" s="111">
        <v>1.1399999999999999</v>
      </c>
      <c r="H27" s="122">
        <f t="shared" si="1"/>
        <v>570</v>
      </c>
    </row>
    <row r="28" spans="2:18" x14ac:dyDescent="0.2">
      <c r="B28" s="123" t="s">
        <v>195</v>
      </c>
      <c r="C28" s="115">
        <v>1.0189999999999999</v>
      </c>
      <c r="D28" s="116">
        <v>2.5099999999999998</v>
      </c>
      <c r="E28" s="117">
        <v>322.02</v>
      </c>
      <c r="F28" s="117">
        <v>49.31</v>
      </c>
      <c r="G28" s="117">
        <v>0.99</v>
      </c>
      <c r="H28" s="124">
        <f t="shared" si="1"/>
        <v>495</v>
      </c>
    </row>
    <row r="29" spans="2:18" x14ac:dyDescent="0.2">
      <c r="B29" s="119" t="s">
        <v>206</v>
      </c>
      <c r="C29" s="112">
        <v>1.2250000000000001</v>
      </c>
      <c r="D29" s="113">
        <v>2.2000000000000002</v>
      </c>
      <c r="E29" s="114">
        <v>159.41999999999999</v>
      </c>
      <c r="F29" s="114">
        <v>24.41</v>
      </c>
      <c r="G29" s="114">
        <v>0.49</v>
      </c>
      <c r="H29" s="120">
        <f t="shared" si="1"/>
        <v>245</v>
      </c>
    </row>
    <row r="30" spans="2:18" ht="16" thickBot="1" x14ac:dyDescent="0.25">
      <c r="B30" s="125" t="s">
        <v>196</v>
      </c>
      <c r="C30" s="75">
        <v>1.3660000000000001</v>
      </c>
      <c r="D30" s="76">
        <v>1.99</v>
      </c>
      <c r="E30" s="77">
        <v>98.33</v>
      </c>
      <c r="F30" s="77">
        <v>15.06</v>
      </c>
      <c r="G30" s="77">
        <v>0.3</v>
      </c>
      <c r="H30" s="126">
        <f t="shared" si="1"/>
        <v>150</v>
      </c>
    </row>
    <row r="32" spans="2:18" x14ac:dyDescent="0.2">
      <c r="B32" s="37" t="s">
        <v>90</v>
      </c>
    </row>
    <row r="33" spans="2:10" x14ac:dyDescent="0.2">
      <c r="B33" s="108" t="s">
        <v>202</v>
      </c>
      <c r="C33" s="36"/>
      <c r="D33" s="36"/>
      <c r="E33" s="36"/>
      <c r="F33" s="36"/>
      <c r="G33" s="36"/>
    </row>
    <row r="34" spans="2:10" ht="16" thickBot="1" x14ac:dyDescent="0.25">
      <c r="B34" s="37"/>
      <c r="C34" s="36"/>
      <c r="D34" s="36"/>
      <c r="E34" s="36"/>
      <c r="F34" s="36"/>
      <c r="G34" s="36"/>
    </row>
    <row r="35" spans="2:10" ht="16" thickBot="1" x14ac:dyDescent="0.25">
      <c r="B35" s="165"/>
      <c r="C35" s="160"/>
      <c r="D35" s="160"/>
      <c r="E35" s="166" t="s">
        <v>234</v>
      </c>
      <c r="F35" s="160"/>
      <c r="G35" s="160"/>
      <c r="H35" s="160"/>
      <c r="I35" s="160"/>
      <c r="J35" s="161"/>
    </row>
    <row r="36" spans="2:10" x14ac:dyDescent="0.2">
      <c r="B36" s="18"/>
      <c r="C36" s="152"/>
      <c r="D36" s="179" t="s">
        <v>219</v>
      </c>
      <c r="E36" s="180"/>
      <c r="F36" s="167"/>
      <c r="G36" s="168" t="s">
        <v>231</v>
      </c>
      <c r="H36" s="169"/>
      <c r="I36" s="184"/>
      <c r="J36" s="159"/>
    </row>
    <row r="37" spans="2:10" ht="16" thickBot="1" x14ac:dyDescent="0.25">
      <c r="B37" s="17"/>
      <c r="C37" s="171" t="s">
        <v>56</v>
      </c>
      <c r="D37" s="171" t="s">
        <v>57</v>
      </c>
      <c r="E37" s="172" t="s">
        <v>220</v>
      </c>
      <c r="F37" s="170">
        <v>1</v>
      </c>
      <c r="G37" s="171">
        <v>2</v>
      </c>
      <c r="H37" s="172">
        <v>3</v>
      </c>
      <c r="I37" s="185" t="s">
        <v>151</v>
      </c>
      <c r="J37" s="173" t="s">
        <v>214</v>
      </c>
    </row>
    <row r="38" spans="2:10" x14ac:dyDescent="0.2">
      <c r="B38" s="181" t="s">
        <v>221</v>
      </c>
      <c r="C38" s="152">
        <v>0</v>
      </c>
      <c r="D38" s="175"/>
      <c r="E38" s="176"/>
      <c r="F38" s="174">
        <v>2.0659999999999998</v>
      </c>
      <c r="G38" s="152">
        <v>2.0950000000000002</v>
      </c>
      <c r="H38" s="180">
        <v>2.0329999999999999</v>
      </c>
      <c r="I38" s="186">
        <f>AVERAGE(F38:H38)</f>
        <v>2.0646666666666662</v>
      </c>
      <c r="J38" s="188">
        <f>STDEV(F38:H38)</f>
        <v>3.1021497922140085E-2</v>
      </c>
    </row>
    <row r="39" spans="2:10" x14ac:dyDescent="0.2">
      <c r="B39" s="181" t="s">
        <v>223</v>
      </c>
      <c r="C39" s="152">
        <v>0.125</v>
      </c>
      <c r="D39" s="175">
        <f>C39*6.53</f>
        <v>0.81625000000000003</v>
      </c>
      <c r="E39" s="176">
        <f>LOG(D39)</f>
        <v>-8.8176805716869644E-2</v>
      </c>
      <c r="F39" s="174">
        <v>2.032</v>
      </c>
      <c r="G39" s="152">
        <v>2.0859999999999999</v>
      </c>
      <c r="H39" s="180">
        <v>1.9870000000000001</v>
      </c>
      <c r="I39" s="186">
        <f>AVERAGE(F39:H39)</f>
        <v>2.0350000000000001</v>
      </c>
      <c r="J39" s="189">
        <f t="shared" ref="J39:J45" si="2">STDEV(F39:H39)</f>
        <v>4.9568134925574797E-2</v>
      </c>
    </row>
    <row r="40" spans="2:10" x14ac:dyDescent="0.2">
      <c r="B40" s="181" t="s">
        <v>224</v>
      </c>
      <c r="C40" s="152">
        <v>0.25</v>
      </c>
      <c r="D40" s="175">
        <f t="shared" ref="D40:D45" si="3">C40*6.53</f>
        <v>1.6325000000000001</v>
      </c>
      <c r="E40" s="176">
        <f t="shared" ref="E40:E45" si="4">LOG(D40)</f>
        <v>0.21285318994711155</v>
      </c>
      <c r="F40" s="174">
        <v>2.048</v>
      </c>
      <c r="G40" s="152">
        <v>2.0630000000000002</v>
      </c>
      <c r="H40" s="183">
        <v>1.6120000000000001</v>
      </c>
      <c r="I40" s="186">
        <v>2.0550000000000002</v>
      </c>
      <c r="J40" s="189">
        <f t="shared" si="2"/>
        <v>0.25616466058637288</v>
      </c>
    </row>
    <row r="41" spans="2:10" x14ac:dyDescent="0.2">
      <c r="B41" s="181" t="s">
        <v>225</v>
      </c>
      <c r="C41" s="152">
        <v>0.5</v>
      </c>
      <c r="D41" s="175">
        <f t="shared" si="3"/>
        <v>3.2650000000000001</v>
      </c>
      <c r="E41" s="176">
        <f t="shared" si="4"/>
        <v>0.5138831856110927</v>
      </c>
      <c r="F41" s="174">
        <v>2.032</v>
      </c>
      <c r="G41" s="152">
        <v>2.0139999999999998</v>
      </c>
      <c r="H41" s="180">
        <v>1.9650000000000001</v>
      </c>
      <c r="I41" s="186">
        <f t="shared" ref="I41:I45" si="5">AVERAGE(F41:H41)</f>
        <v>2.0036666666666663</v>
      </c>
      <c r="J41" s="189">
        <f t="shared" si="2"/>
        <v>3.4674678561355532E-2</v>
      </c>
    </row>
    <row r="42" spans="2:10" x14ac:dyDescent="0.2">
      <c r="B42" s="181" t="s">
        <v>226</v>
      </c>
      <c r="C42" s="152">
        <v>1.5</v>
      </c>
      <c r="D42" s="175">
        <f t="shared" si="3"/>
        <v>9.7949999999999999</v>
      </c>
      <c r="E42" s="176">
        <f t="shared" si="4"/>
        <v>0.99100444033075519</v>
      </c>
      <c r="F42" s="174">
        <v>1.9910000000000001</v>
      </c>
      <c r="G42" s="152">
        <v>1.92</v>
      </c>
      <c r="H42" s="180">
        <v>1.893</v>
      </c>
      <c r="I42" s="186">
        <f t="shared" si="5"/>
        <v>1.9346666666666668</v>
      </c>
      <c r="J42" s="189">
        <f t="shared" si="2"/>
        <v>5.0619495585528501E-2</v>
      </c>
    </row>
    <row r="43" spans="2:10" x14ac:dyDescent="0.2">
      <c r="B43" s="181" t="s">
        <v>227</v>
      </c>
      <c r="C43" s="152">
        <v>5</v>
      </c>
      <c r="D43" s="175">
        <f t="shared" si="3"/>
        <v>32.65</v>
      </c>
      <c r="E43" s="176">
        <f t="shared" si="4"/>
        <v>1.5138831856110928</v>
      </c>
      <c r="F43" s="174">
        <v>1.6759999999999999</v>
      </c>
      <c r="G43" s="152">
        <v>1.6779999999999999</v>
      </c>
      <c r="H43" s="180">
        <v>1.647</v>
      </c>
      <c r="I43" s="186">
        <f t="shared" si="5"/>
        <v>1.667</v>
      </c>
      <c r="J43" s="189">
        <f t="shared" si="2"/>
        <v>1.7349351572897423E-2</v>
      </c>
    </row>
    <row r="44" spans="2:10" x14ac:dyDescent="0.2">
      <c r="B44" s="181" t="s">
        <v>228</v>
      </c>
      <c r="C44" s="152">
        <v>20</v>
      </c>
      <c r="D44" s="175">
        <f t="shared" si="3"/>
        <v>130.6</v>
      </c>
      <c r="E44" s="176">
        <f t="shared" si="4"/>
        <v>2.1159431769390551</v>
      </c>
      <c r="F44" s="174">
        <v>1.331</v>
      </c>
      <c r="G44" s="152">
        <v>1.2929999999999999</v>
      </c>
      <c r="H44" s="180">
        <v>1.242</v>
      </c>
      <c r="I44" s="186">
        <f t="shared" si="5"/>
        <v>1.2886666666666666</v>
      </c>
      <c r="J44" s="189">
        <f t="shared" si="2"/>
        <v>4.4657959350303179E-2</v>
      </c>
    </row>
    <row r="45" spans="2:10" ht="16" thickBot="1" x14ac:dyDescent="0.25">
      <c r="B45" s="182" t="s">
        <v>229</v>
      </c>
      <c r="C45" s="171">
        <v>80</v>
      </c>
      <c r="D45" s="177">
        <f t="shared" si="3"/>
        <v>522.4</v>
      </c>
      <c r="E45" s="178">
        <f t="shared" si="4"/>
        <v>2.7180031682670176</v>
      </c>
      <c r="F45" s="170">
        <v>0.91400000000000003</v>
      </c>
      <c r="G45" s="171">
        <v>0.89600000000000002</v>
      </c>
      <c r="H45" s="172">
        <v>0.81</v>
      </c>
      <c r="I45" s="187">
        <f t="shared" si="5"/>
        <v>0.87333333333333341</v>
      </c>
      <c r="J45" s="190">
        <f t="shared" si="2"/>
        <v>5.5581771592252548E-2</v>
      </c>
    </row>
    <row r="47" spans="2:10" ht="16" thickBot="1" x14ac:dyDescent="0.25"/>
    <row r="48" spans="2:10" ht="16" thickBot="1" x14ac:dyDescent="0.25">
      <c r="B48" s="165"/>
      <c r="C48" s="166" t="s">
        <v>232</v>
      </c>
      <c r="D48" s="160"/>
      <c r="E48" s="160"/>
      <c r="F48" s="160"/>
      <c r="G48" s="160"/>
      <c r="H48" s="161"/>
    </row>
  </sheetData>
  <mergeCells count="2">
    <mergeCell ref="B5:B6"/>
    <mergeCell ref="D5:H5"/>
  </mergeCells>
  <printOptions gridLines="1"/>
  <pageMargins left="0.7" right="0.7" top="0.75" bottom="0.75" header="0.3" footer="0.3"/>
  <pageSetup paperSize="9" scale="6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D45A-7A43-C54F-A285-D727F037EE03}">
  <dimension ref="B2:P28"/>
  <sheetViews>
    <sheetView workbookViewId="0">
      <selection activeCell="S18" sqref="S18"/>
    </sheetView>
  </sheetViews>
  <sheetFormatPr baseColWidth="10" defaultRowHeight="15" x14ac:dyDescent="0.2"/>
  <sheetData>
    <row r="2" spans="2:16" x14ac:dyDescent="0.2">
      <c r="B2" s="3" t="s">
        <v>249</v>
      </c>
    </row>
    <row r="3" spans="2:16" x14ac:dyDescent="0.2">
      <c r="B3" s="74" t="s">
        <v>250</v>
      </c>
    </row>
    <row r="4" spans="2:16" ht="16" thickBot="1" x14ac:dyDescent="0.25"/>
    <row r="5" spans="2:16" ht="64" customHeight="1" thickBot="1" x14ac:dyDescent="0.25">
      <c r="B5" s="247" t="s">
        <v>84</v>
      </c>
      <c r="C5" s="279" t="s">
        <v>216</v>
      </c>
      <c r="D5" s="280"/>
      <c r="E5" s="280"/>
      <c r="F5" s="280"/>
      <c r="G5" s="281"/>
      <c r="H5" s="248" t="s">
        <v>217</v>
      </c>
      <c r="I5" s="234"/>
      <c r="J5" s="252" t="s">
        <v>84</v>
      </c>
      <c r="K5" s="282" t="s">
        <v>238</v>
      </c>
      <c r="L5" s="282"/>
      <c r="M5" s="282"/>
      <c r="N5" s="282"/>
      <c r="O5" s="283"/>
      <c r="P5" s="234"/>
    </row>
    <row r="6" spans="2:16" ht="33" thickBot="1" x14ac:dyDescent="0.25">
      <c r="B6" s="249"/>
      <c r="C6" s="249">
        <v>1</v>
      </c>
      <c r="D6" s="250">
        <v>2</v>
      </c>
      <c r="E6" s="250">
        <v>3</v>
      </c>
      <c r="F6" s="250" t="s">
        <v>248</v>
      </c>
      <c r="G6" s="251" t="s">
        <v>214</v>
      </c>
      <c r="H6" s="251" t="s">
        <v>215</v>
      </c>
      <c r="I6" s="234"/>
      <c r="J6" s="257"/>
      <c r="K6" s="250" t="s">
        <v>239</v>
      </c>
      <c r="L6" s="250" t="s">
        <v>240</v>
      </c>
      <c r="M6" s="250" t="s">
        <v>235</v>
      </c>
      <c r="N6" s="250" t="s">
        <v>236</v>
      </c>
      <c r="O6" s="258" t="s">
        <v>237</v>
      </c>
      <c r="P6" s="234"/>
    </row>
    <row r="7" spans="2:16" ht="16" x14ac:dyDescent="0.2">
      <c r="B7" s="238" t="s">
        <v>83</v>
      </c>
      <c r="C7" s="238">
        <v>0.57999999999999996</v>
      </c>
      <c r="D7" s="234">
        <v>0.626</v>
      </c>
      <c r="E7" s="234">
        <v>0.57299999999999995</v>
      </c>
      <c r="F7" s="234">
        <v>0.59299999999999997</v>
      </c>
      <c r="G7" s="239">
        <v>2.1000000000000001E-2</v>
      </c>
      <c r="H7" s="239">
        <v>288.18</v>
      </c>
      <c r="I7" s="234"/>
      <c r="J7" s="253" t="s">
        <v>83</v>
      </c>
      <c r="K7" s="243">
        <v>1452.4989219412621</v>
      </c>
      <c r="L7" s="243">
        <v>144.09</v>
      </c>
      <c r="M7" s="243">
        <v>10.080497757937831</v>
      </c>
      <c r="N7" s="243">
        <v>10080.49775793783</v>
      </c>
      <c r="O7" s="255">
        <v>65.80818486707031</v>
      </c>
      <c r="P7" s="234"/>
    </row>
    <row r="8" spans="2:16" ht="16" x14ac:dyDescent="0.2">
      <c r="B8" s="238" t="s">
        <v>77</v>
      </c>
      <c r="C8" s="238">
        <v>0.56999999999999995</v>
      </c>
      <c r="D8" s="234">
        <v>0.59899999999999998</v>
      </c>
      <c r="E8" s="234">
        <v>0.56799999999999995</v>
      </c>
      <c r="F8" s="234">
        <v>0.57899999999999996</v>
      </c>
      <c r="G8" s="239">
        <v>1.2E-2</v>
      </c>
      <c r="H8" s="239">
        <v>275.73</v>
      </c>
      <c r="I8" s="234"/>
      <c r="J8" s="253" t="s">
        <v>77</v>
      </c>
      <c r="K8" s="243">
        <v>1034.3316610906213</v>
      </c>
      <c r="L8" s="243">
        <v>137.86500000000001</v>
      </c>
      <c r="M8" s="243">
        <v>7.5024963630408097</v>
      </c>
      <c r="N8" s="243">
        <v>7502.4963630408101</v>
      </c>
      <c r="O8" s="255">
        <v>48.978302409197084</v>
      </c>
      <c r="P8" s="234"/>
    </row>
    <row r="9" spans="2:16" ht="16" x14ac:dyDescent="0.2">
      <c r="B9" s="238" t="s">
        <v>72</v>
      </c>
      <c r="C9" s="238">
        <v>0.54600000000000004</v>
      </c>
      <c r="D9" s="234">
        <v>0.56699999999999995</v>
      </c>
      <c r="E9" s="234">
        <v>0.55300000000000005</v>
      </c>
      <c r="F9" s="234">
        <v>0.55500000000000005</v>
      </c>
      <c r="G9" s="239">
        <v>7.0000000000000001E-3</v>
      </c>
      <c r="H9" s="239">
        <v>254.33</v>
      </c>
      <c r="I9" s="234"/>
      <c r="J9" s="253" t="s">
        <v>72</v>
      </c>
      <c r="K9" s="243">
        <v>1156.9745842471921</v>
      </c>
      <c r="L9" s="243">
        <v>127.16500000000001</v>
      </c>
      <c r="M9" s="243">
        <v>9.0982155801296898</v>
      </c>
      <c r="N9" s="243">
        <v>9098.2155801296904</v>
      </c>
      <c r="O9" s="255">
        <v>59.395584150213409</v>
      </c>
      <c r="P9" s="234"/>
    </row>
    <row r="10" spans="2:16" ht="16" x14ac:dyDescent="0.2">
      <c r="B10" s="238" t="s">
        <v>67</v>
      </c>
      <c r="C10" s="238">
        <v>0.38200000000000001</v>
      </c>
      <c r="D10" s="234">
        <v>0.40899999999999997</v>
      </c>
      <c r="E10" s="234">
        <v>0.379</v>
      </c>
      <c r="F10" s="234">
        <v>0.39</v>
      </c>
      <c r="G10" s="239">
        <v>1.2E-2</v>
      </c>
      <c r="H10" s="239">
        <v>103.67</v>
      </c>
      <c r="I10" s="234"/>
      <c r="J10" s="253" t="s">
        <v>67</v>
      </c>
      <c r="K10" s="243">
        <v>4.8210614156080771</v>
      </c>
      <c r="L10" s="243">
        <v>51.835000000000001</v>
      </c>
      <c r="M10" s="243">
        <v>9.3007840563481756E-2</v>
      </c>
      <c r="N10" s="243">
        <v>93.00784056348175</v>
      </c>
      <c r="O10" s="255">
        <v>0.60718005329339175</v>
      </c>
      <c r="P10" s="234"/>
    </row>
    <row r="11" spans="2:16" ht="16" x14ac:dyDescent="0.2">
      <c r="B11" s="238" t="s">
        <v>65</v>
      </c>
      <c r="C11" s="238">
        <v>0.4</v>
      </c>
      <c r="D11" s="234">
        <v>0.40100000000000002</v>
      </c>
      <c r="E11" s="234">
        <v>0.39100000000000001</v>
      </c>
      <c r="F11" s="234">
        <v>0.39700000000000002</v>
      </c>
      <c r="G11" s="239">
        <v>4.0000000000000001E-3</v>
      </c>
      <c r="H11" s="239">
        <v>110.55</v>
      </c>
      <c r="I11" s="234"/>
      <c r="J11" s="253" t="s">
        <v>65</v>
      </c>
      <c r="K11" s="243">
        <v>25.247975726971209</v>
      </c>
      <c r="L11" s="243">
        <v>55.274999999999999</v>
      </c>
      <c r="M11" s="243">
        <v>0.45677025286243705</v>
      </c>
      <c r="N11" s="243">
        <v>456.77025286243708</v>
      </c>
      <c r="O11" s="255">
        <v>2.9819183500616075</v>
      </c>
      <c r="P11" s="234"/>
    </row>
    <row r="12" spans="2:16" ht="16" x14ac:dyDescent="0.2">
      <c r="B12" s="238" t="s">
        <v>63</v>
      </c>
      <c r="C12" s="238">
        <v>0.39600000000000002</v>
      </c>
      <c r="D12" s="234">
        <v>0.39400000000000002</v>
      </c>
      <c r="E12" s="234">
        <v>0.373</v>
      </c>
      <c r="F12" s="234">
        <v>0.38700000000000001</v>
      </c>
      <c r="G12" s="239">
        <v>8.9999999999999993E-3</v>
      </c>
      <c r="H12" s="239">
        <v>101.48</v>
      </c>
      <c r="I12" s="234"/>
      <c r="J12" s="253" t="s">
        <v>63</v>
      </c>
      <c r="K12" s="243">
        <v>27.645252694211067</v>
      </c>
      <c r="L12" s="243">
        <v>50.74</v>
      </c>
      <c r="M12" s="243">
        <v>0.54484140114724211</v>
      </c>
      <c r="N12" s="243">
        <v>544.8414011472421</v>
      </c>
      <c r="O12" s="255">
        <v>3.5568703560989818</v>
      </c>
      <c r="P12" s="234"/>
    </row>
    <row r="13" spans="2:16" ht="16" x14ac:dyDescent="0.2">
      <c r="B13" s="238" t="s">
        <v>117</v>
      </c>
      <c r="C13" s="238">
        <v>0.54100000000000004</v>
      </c>
      <c r="D13" s="234">
        <v>0.55900000000000005</v>
      </c>
      <c r="E13" s="234">
        <v>0.57699999999999996</v>
      </c>
      <c r="F13" s="234">
        <v>0.55900000000000005</v>
      </c>
      <c r="G13" s="239">
        <v>1.2999999999999999E-2</v>
      </c>
      <c r="H13" s="239">
        <v>257.73</v>
      </c>
      <c r="I13" s="234"/>
      <c r="J13" s="253" t="s">
        <v>117</v>
      </c>
      <c r="K13" s="243">
        <v>543.88467102036248</v>
      </c>
      <c r="L13" s="243">
        <v>128.86500000000001</v>
      </c>
      <c r="M13" s="243">
        <v>4.2205771235041514</v>
      </c>
      <c r="N13" s="243">
        <v>4220.5771235041511</v>
      </c>
      <c r="O13" s="255">
        <v>27.553056035410307</v>
      </c>
      <c r="P13" s="234"/>
    </row>
    <row r="14" spans="2:16" ht="16" x14ac:dyDescent="0.2">
      <c r="B14" s="238" t="s">
        <v>119</v>
      </c>
      <c r="C14" s="238">
        <v>0.52900000000000003</v>
      </c>
      <c r="D14" s="234">
        <v>0.57999999999999996</v>
      </c>
      <c r="E14" s="234">
        <v>0.57699999999999996</v>
      </c>
      <c r="F14" s="234">
        <v>0.56200000000000006</v>
      </c>
      <c r="G14" s="239">
        <v>2.1000000000000001E-2</v>
      </c>
      <c r="H14" s="239">
        <v>260.36</v>
      </c>
      <c r="I14" s="234"/>
      <c r="J14" s="253" t="s">
        <v>119</v>
      </c>
      <c r="K14" s="243">
        <v>327.26745465011066</v>
      </c>
      <c r="L14" s="243">
        <v>130.18</v>
      </c>
      <c r="M14" s="243">
        <v>2.5139610896459565</v>
      </c>
      <c r="N14" s="243">
        <v>2513.9610896459567</v>
      </c>
      <c r="O14" s="255">
        <v>16.411810220955456</v>
      </c>
      <c r="P14" s="234"/>
    </row>
    <row r="15" spans="2:16" ht="17" thickBot="1" x14ac:dyDescent="0.25">
      <c r="B15" s="240" t="s">
        <v>121</v>
      </c>
      <c r="C15" s="240">
        <v>0.70599999999999996</v>
      </c>
      <c r="D15" s="241">
        <v>0.57899999999999996</v>
      </c>
      <c r="E15" s="241">
        <v>0.51500000000000001</v>
      </c>
      <c r="F15" s="241">
        <v>0.6</v>
      </c>
      <c r="G15" s="242">
        <v>6.9000000000000006E-2</v>
      </c>
      <c r="H15" s="242">
        <v>294.88</v>
      </c>
      <c r="I15" s="234"/>
      <c r="J15" s="254" t="s">
        <v>121</v>
      </c>
      <c r="K15" s="244">
        <v>417.25621936357624</v>
      </c>
      <c r="L15" s="244">
        <v>147.44</v>
      </c>
      <c r="M15" s="244">
        <v>2.8300069137518737</v>
      </c>
      <c r="N15" s="244">
        <v>2830.0069137518735</v>
      </c>
      <c r="O15" s="256">
        <v>18.475041870687253</v>
      </c>
      <c r="P15" s="234"/>
    </row>
    <row r="16" spans="2:16" x14ac:dyDescent="0.2"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</row>
    <row r="17" spans="2:16" ht="16" thickBot="1" x14ac:dyDescent="0.25"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</row>
    <row r="18" spans="2:16" ht="33" thickBot="1" x14ac:dyDescent="0.25">
      <c r="B18" s="245" t="s">
        <v>60</v>
      </c>
      <c r="C18" s="279" t="s">
        <v>216</v>
      </c>
      <c r="D18" s="280"/>
      <c r="E18" s="280"/>
      <c r="F18" s="280"/>
      <c r="G18" s="281"/>
      <c r="H18" s="246" t="s">
        <v>217</v>
      </c>
      <c r="I18" s="259"/>
      <c r="J18" s="245" t="s">
        <v>60</v>
      </c>
      <c r="K18" s="284" t="s">
        <v>238</v>
      </c>
      <c r="L18" s="282"/>
      <c r="M18" s="282"/>
      <c r="N18" s="282"/>
      <c r="O18" s="283"/>
      <c r="P18" s="234"/>
    </row>
    <row r="19" spans="2:16" ht="33" thickBot="1" x14ac:dyDescent="0.25">
      <c r="B19" s="235"/>
      <c r="C19" s="235">
        <v>1</v>
      </c>
      <c r="D19" s="236">
        <v>2</v>
      </c>
      <c r="E19" s="236">
        <v>3</v>
      </c>
      <c r="F19" s="236" t="s">
        <v>248</v>
      </c>
      <c r="G19" s="237" t="s">
        <v>214</v>
      </c>
      <c r="H19" s="237" t="s">
        <v>215</v>
      </c>
      <c r="I19" s="234"/>
      <c r="J19" s="165"/>
      <c r="K19" s="249" t="s">
        <v>239</v>
      </c>
      <c r="L19" s="250" t="s">
        <v>240</v>
      </c>
      <c r="M19" s="250" t="s">
        <v>235</v>
      </c>
      <c r="N19" s="250" t="s">
        <v>236</v>
      </c>
      <c r="O19" s="258" t="s">
        <v>237</v>
      </c>
      <c r="P19" s="234"/>
    </row>
    <row r="20" spans="2:16" ht="16" x14ac:dyDescent="0.2">
      <c r="B20" s="235" t="s">
        <v>48</v>
      </c>
      <c r="C20" s="235">
        <v>0.54600000000000004</v>
      </c>
      <c r="D20" s="236">
        <v>0.56299999999999994</v>
      </c>
      <c r="E20" s="236">
        <v>0.56399999999999995</v>
      </c>
      <c r="F20" s="236">
        <v>0.55700000000000005</v>
      </c>
      <c r="G20" s="237">
        <v>7.0000000000000001E-3</v>
      </c>
      <c r="H20" s="237">
        <v>256.14999999999998</v>
      </c>
      <c r="I20" s="234"/>
      <c r="J20" s="238" t="s">
        <v>48</v>
      </c>
      <c r="K20" s="260">
        <v>508.00948229976893</v>
      </c>
      <c r="L20" s="243">
        <v>128.07499999999999</v>
      </c>
      <c r="M20" s="243">
        <v>3.9664999593969861</v>
      </c>
      <c r="N20" s="243">
        <v>3966.499959396986</v>
      </c>
      <c r="O20" s="262">
        <v>25.894372368435736</v>
      </c>
      <c r="P20" s="234"/>
    </row>
    <row r="21" spans="2:16" ht="16" x14ac:dyDescent="0.2">
      <c r="B21" s="238" t="s">
        <v>47</v>
      </c>
      <c r="C21" s="238">
        <v>0.57799999999999996</v>
      </c>
      <c r="D21" s="234">
        <v>0.60499999999999998</v>
      </c>
      <c r="E21" s="234">
        <v>0.54100000000000004</v>
      </c>
      <c r="F21" s="234">
        <v>0.57499999999999996</v>
      </c>
      <c r="G21" s="239">
        <v>2.3E-2</v>
      </c>
      <c r="H21" s="239">
        <v>271.94</v>
      </c>
      <c r="I21" s="234"/>
      <c r="J21" s="238" t="s">
        <v>47</v>
      </c>
      <c r="K21" s="260">
        <v>737.89882488488558</v>
      </c>
      <c r="L21" s="243">
        <v>135.97</v>
      </c>
      <c r="M21" s="243">
        <v>5.4269237691026371</v>
      </c>
      <c r="N21" s="243">
        <v>5426.9237691026374</v>
      </c>
      <c r="O21" s="255">
        <v>35.428409512355643</v>
      </c>
      <c r="P21" s="234"/>
    </row>
    <row r="22" spans="2:16" ht="16" x14ac:dyDescent="0.2">
      <c r="B22" s="238" t="s">
        <v>46</v>
      </c>
      <c r="C22" s="238">
        <v>0.55600000000000005</v>
      </c>
      <c r="D22" s="234">
        <v>0.56200000000000006</v>
      </c>
      <c r="E22" s="234">
        <v>0.56299999999999994</v>
      </c>
      <c r="F22" s="234">
        <v>0.56000000000000005</v>
      </c>
      <c r="G22" s="239">
        <v>3.0000000000000001E-3</v>
      </c>
      <c r="H22" s="239">
        <v>258.76</v>
      </c>
      <c r="I22" s="234"/>
      <c r="J22" s="238" t="s">
        <v>46</v>
      </c>
      <c r="K22" s="260">
        <v>435.69424024681933</v>
      </c>
      <c r="L22" s="243">
        <v>129.38</v>
      </c>
      <c r="M22" s="243">
        <v>3.3675548017222088</v>
      </c>
      <c r="N22" s="243">
        <v>3367.5548017222086</v>
      </c>
      <c r="O22" s="255">
        <v>21.98429822249777</v>
      </c>
      <c r="P22" s="234"/>
    </row>
    <row r="23" spans="2:16" ht="16" x14ac:dyDescent="0.2">
      <c r="B23" s="238" t="s">
        <v>45</v>
      </c>
      <c r="C23" s="238">
        <v>0.41899999999999998</v>
      </c>
      <c r="D23" s="234">
        <v>0.40899999999999997</v>
      </c>
      <c r="E23" s="234">
        <v>0.43099999999999999</v>
      </c>
      <c r="F23" s="234">
        <v>0.42</v>
      </c>
      <c r="G23" s="239">
        <v>8.0000000000000002E-3</v>
      </c>
      <c r="H23" s="239">
        <v>130.91</v>
      </c>
      <c r="I23" s="234"/>
      <c r="J23" s="238" t="s">
        <v>45</v>
      </c>
      <c r="K23" s="260">
        <v>348.76333245760082</v>
      </c>
      <c r="L23" s="243">
        <v>65.454999999999998</v>
      </c>
      <c r="M23" s="243">
        <v>5.3282916882988438</v>
      </c>
      <c r="N23" s="243">
        <v>5328.2916882988438</v>
      </c>
      <c r="O23" s="255">
        <v>34.784512914863846</v>
      </c>
      <c r="P23" s="234"/>
    </row>
    <row r="24" spans="2:16" ht="16" x14ac:dyDescent="0.2">
      <c r="B24" s="238" t="s">
        <v>43</v>
      </c>
      <c r="C24" s="238">
        <v>0.48299999999999998</v>
      </c>
      <c r="D24" s="234">
        <v>0.46899999999999997</v>
      </c>
      <c r="E24" s="234">
        <v>0.48399999999999999</v>
      </c>
      <c r="F24" s="234">
        <v>0.47899999999999998</v>
      </c>
      <c r="G24" s="239">
        <v>6.0000000000000001E-3</v>
      </c>
      <c r="H24" s="239">
        <v>184.91</v>
      </c>
      <c r="I24" s="234"/>
      <c r="J24" s="238" t="s">
        <v>43</v>
      </c>
      <c r="K24" s="260">
        <v>163.36266842529108</v>
      </c>
      <c r="L24" s="243">
        <v>92.454999999999998</v>
      </c>
      <c r="M24" s="243">
        <v>1.7669424955415183</v>
      </c>
      <c r="N24" s="243">
        <v>1766.9424955415184</v>
      </c>
      <c r="O24" s="255">
        <v>11.535073087488694</v>
      </c>
      <c r="P24" s="234"/>
    </row>
    <row r="25" spans="2:16" ht="16" x14ac:dyDescent="0.2">
      <c r="B25" s="238" t="s">
        <v>41</v>
      </c>
      <c r="C25" s="238">
        <v>0.375</v>
      </c>
      <c r="D25" s="234">
        <v>0.372</v>
      </c>
      <c r="E25" s="234">
        <v>0.38</v>
      </c>
      <c r="F25" s="234">
        <v>0.376</v>
      </c>
      <c r="G25" s="239">
        <v>3.0000000000000001E-3</v>
      </c>
      <c r="H25" s="239">
        <v>90.97</v>
      </c>
      <c r="I25" s="234"/>
      <c r="J25" s="238" t="s">
        <v>41</v>
      </c>
      <c r="K25" s="260">
        <v>621.88462348701353</v>
      </c>
      <c r="L25" s="243">
        <v>45.484999999999999</v>
      </c>
      <c r="M25" s="243">
        <v>13.672301274860141</v>
      </c>
      <c r="N25" s="243">
        <v>13672.301274860141</v>
      </c>
      <c r="O25" s="255">
        <v>89.256438666014759</v>
      </c>
      <c r="P25" s="234"/>
    </row>
    <row r="26" spans="2:16" ht="16" x14ac:dyDescent="0.2">
      <c r="B26" s="238" t="s">
        <v>39</v>
      </c>
      <c r="C26" s="238">
        <v>0.373</v>
      </c>
      <c r="D26" s="234">
        <v>0.36099999999999999</v>
      </c>
      <c r="E26" s="234">
        <v>0.371</v>
      </c>
      <c r="F26" s="234">
        <v>0.36799999999999999</v>
      </c>
      <c r="G26" s="239">
        <v>4.0000000000000001E-3</v>
      </c>
      <c r="H26" s="239">
        <v>84.36</v>
      </c>
      <c r="I26" s="234"/>
      <c r="J26" s="238" t="s">
        <v>39</v>
      </c>
      <c r="K26" s="260">
        <v>458.76874088562323</v>
      </c>
      <c r="L26" s="243">
        <v>42.18</v>
      </c>
      <c r="M26" s="243">
        <v>10.876451893921841</v>
      </c>
      <c r="N26" s="243">
        <v>10876.451893921841</v>
      </c>
      <c r="O26" s="255">
        <v>71.004386303184759</v>
      </c>
      <c r="P26" s="234"/>
    </row>
    <row r="27" spans="2:16" ht="16" x14ac:dyDescent="0.2">
      <c r="B27" s="238" t="s">
        <v>38</v>
      </c>
      <c r="C27" s="238">
        <v>0.52700000000000002</v>
      </c>
      <c r="D27" s="234">
        <v>0.51700000000000002</v>
      </c>
      <c r="E27" s="234">
        <v>0.56599999999999995</v>
      </c>
      <c r="F27" s="234">
        <v>0.53700000000000003</v>
      </c>
      <c r="G27" s="239">
        <v>1.7999999999999999E-2</v>
      </c>
      <c r="H27" s="239">
        <v>237.21</v>
      </c>
      <c r="I27" s="234"/>
      <c r="J27" s="238" t="s">
        <v>38</v>
      </c>
      <c r="K27" s="260">
        <v>172.236352101172</v>
      </c>
      <c r="L27" s="243">
        <v>118.605</v>
      </c>
      <c r="M27" s="243">
        <v>1.4521845799179798</v>
      </c>
      <c r="N27" s="243">
        <v>1452.1845799179798</v>
      </c>
      <c r="O27" s="255">
        <v>9.4802492487137986</v>
      </c>
      <c r="P27" s="234"/>
    </row>
    <row r="28" spans="2:16" ht="17" thickBot="1" x14ac:dyDescent="0.25">
      <c r="B28" s="240" t="s">
        <v>123</v>
      </c>
      <c r="C28" s="240">
        <v>0.52500000000000002</v>
      </c>
      <c r="D28" s="241">
        <v>0.51</v>
      </c>
      <c r="E28" s="241">
        <v>0.54800000000000004</v>
      </c>
      <c r="F28" s="241">
        <v>0.52800000000000002</v>
      </c>
      <c r="G28" s="242">
        <v>1.4E-2</v>
      </c>
      <c r="H28" s="242">
        <v>229.27</v>
      </c>
      <c r="I28" s="234"/>
      <c r="J28" s="240" t="s">
        <v>123</v>
      </c>
      <c r="K28" s="261">
        <v>12.796008465354001</v>
      </c>
      <c r="L28" s="244">
        <v>114.63500000000001</v>
      </c>
      <c r="M28" s="244">
        <v>0.11162392345578576</v>
      </c>
      <c r="N28" s="244">
        <v>111.62392345578576</v>
      </c>
      <c r="O28" s="256">
        <v>0.72871082031456946</v>
      </c>
      <c r="P28" s="234"/>
    </row>
  </sheetData>
  <mergeCells count="4">
    <mergeCell ref="C5:G5"/>
    <mergeCell ref="K5:O5"/>
    <mergeCell ref="C18:G18"/>
    <mergeCell ref="K18:O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3504-3995-334D-B99D-C3C1491201E4}">
  <sheetPr>
    <pageSetUpPr fitToPage="1"/>
  </sheetPr>
  <dimension ref="A2:Q206"/>
  <sheetViews>
    <sheetView topLeftCell="A51" workbookViewId="0">
      <selection activeCell="B2" sqref="B2:C2"/>
    </sheetView>
  </sheetViews>
  <sheetFormatPr baseColWidth="10" defaultColWidth="8.83203125" defaultRowHeight="15" x14ac:dyDescent="0.2"/>
  <cols>
    <col min="1" max="1" width="8.83203125" style="1"/>
    <col min="2" max="2" width="7.5" style="8" bestFit="1" customWidth="1"/>
    <col min="3" max="3" width="23.33203125" style="8" bestFit="1" customWidth="1"/>
    <col min="4" max="4" width="24.33203125" style="8" customWidth="1"/>
    <col min="5" max="5" width="28" style="8" customWidth="1"/>
    <col min="6" max="6" width="10.83203125" style="8" bestFit="1" customWidth="1"/>
    <col min="7" max="7" width="8.5" style="8" bestFit="1" customWidth="1"/>
    <col min="8" max="8" width="13.5" style="8" bestFit="1" customWidth="1"/>
    <col min="9" max="10" width="13" style="8" bestFit="1" customWidth="1"/>
    <col min="11" max="11" width="12.83203125" style="8" customWidth="1"/>
    <col min="12" max="12" width="12.6640625" style="8" customWidth="1"/>
    <col min="13" max="14" width="8.83203125" style="8" bestFit="1" customWidth="1"/>
    <col min="15" max="15" width="8.83203125" style="8" customWidth="1"/>
    <col min="16" max="16" width="8.83203125" style="8"/>
    <col min="17" max="17" width="10.83203125" style="1" bestFit="1" customWidth="1"/>
  </cols>
  <sheetData>
    <row r="2" spans="2:17" x14ac:dyDescent="0.2">
      <c r="B2" s="285" t="s">
        <v>251</v>
      </c>
      <c r="C2" s="286"/>
      <c r="D2" s="233" t="s">
        <v>252</v>
      </c>
    </row>
    <row r="3" spans="2:17" ht="16" thickBot="1" x14ac:dyDescent="0.25">
      <c r="D3" s="233"/>
    </row>
    <row r="4" spans="2:17" ht="16" thickBot="1" x14ac:dyDescent="0.25">
      <c r="B4" s="287" t="s">
        <v>181</v>
      </c>
      <c r="C4" s="288"/>
      <c r="D4" s="288"/>
      <c r="E4" s="288"/>
      <c r="F4" s="288"/>
      <c r="G4" s="288"/>
      <c r="H4" s="288"/>
      <c r="I4" s="288"/>
      <c r="J4" s="289"/>
      <c r="Q4"/>
    </row>
    <row r="5" spans="2:17" ht="21" customHeight="1" thickBot="1" x14ac:dyDescent="0.25">
      <c r="B5" s="11" t="s">
        <v>168</v>
      </c>
      <c r="C5" s="16" t="s">
        <v>0</v>
      </c>
      <c r="D5" s="16" t="s">
        <v>150</v>
      </c>
      <c r="E5" s="16" t="s">
        <v>180</v>
      </c>
      <c r="F5" s="16" t="s">
        <v>179</v>
      </c>
      <c r="G5" s="16" t="s">
        <v>174</v>
      </c>
      <c r="H5" s="16" t="s">
        <v>178</v>
      </c>
      <c r="I5" s="16" t="s">
        <v>177</v>
      </c>
      <c r="J5" s="2" t="s">
        <v>176</v>
      </c>
      <c r="Q5"/>
    </row>
    <row r="6" spans="2:17" x14ac:dyDescent="0.2">
      <c r="B6" s="13" t="s">
        <v>2</v>
      </c>
      <c r="C6" s="50" t="s">
        <v>149</v>
      </c>
      <c r="D6" s="8">
        <v>4</v>
      </c>
      <c r="E6" s="8">
        <v>4.349329450233296</v>
      </c>
      <c r="F6" s="8" t="b">
        <v>0</v>
      </c>
      <c r="G6" s="8" t="b">
        <v>1</v>
      </c>
      <c r="H6" s="8">
        <v>0.78217612824672733</v>
      </c>
      <c r="I6" s="8">
        <v>7.3909135754817612E-2</v>
      </c>
      <c r="J6" s="7" t="s">
        <v>174</v>
      </c>
      <c r="Q6"/>
    </row>
    <row r="7" spans="2:17" x14ac:dyDescent="0.2">
      <c r="B7" s="13" t="s">
        <v>2</v>
      </c>
      <c r="C7" s="50" t="s">
        <v>161</v>
      </c>
      <c r="D7" s="8">
        <v>6</v>
      </c>
      <c r="E7" s="8">
        <v>7.3959448348402388</v>
      </c>
      <c r="F7" s="8" t="b">
        <v>0</v>
      </c>
      <c r="G7" s="8" t="b">
        <v>1</v>
      </c>
      <c r="H7" s="8">
        <v>0.95134245638098069</v>
      </c>
      <c r="I7" s="8">
        <v>0.75113952995209743</v>
      </c>
      <c r="J7" s="7" t="s">
        <v>174</v>
      </c>
      <c r="Q7"/>
    </row>
    <row r="8" spans="2:17" x14ac:dyDescent="0.2">
      <c r="B8" s="13" t="s">
        <v>2</v>
      </c>
      <c r="C8" s="50" t="s">
        <v>160</v>
      </c>
      <c r="D8" s="8">
        <v>6</v>
      </c>
      <c r="E8" s="8">
        <v>3.8470768123342691</v>
      </c>
      <c r="F8" s="8" t="b">
        <v>0</v>
      </c>
      <c r="G8" s="8" t="b">
        <v>1</v>
      </c>
      <c r="H8" s="8">
        <v>0.88472371806548566</v>
      </c>
      <c r="I8" s="8">
        <v>0.29145830966503983</v>
      </c>
      <c r="J8" s="7" t="s">
        <v>174</v>
      </c>
      <c r="Q8"/>
    </row>
    <row r="9" spans="2:17" x14ac:dyDescent="0.2">
      <c r="B9" s="13" t="s">
        <v>2</v>
      </c>
      <c r="C9" s="50" t="s">
        <v>158</v>
      </c>
      <c r="D9" s="8">
        <v>6</v>
      </c>
      <c r="E9" s="8">
        <v>5.1639777949432224</v>
      </c>
      <c r="F9" s="8" t="b">
        <v>0</v>
      </c>
      <c r="G9" s="8" t="b">
        <v>1</v>
      </c>
      <c r="H9" s="8">
        <v>0.85856017378363525</v>
      </c>
      <c r="I9" s="8">
        <v>0.18428090193946139</v>
      </c>
      <c r="J9" s="7" t="s">
        <v>174</v>
      </c>
      <c r="Q9"/>
    </row>
    <row r="10" spans="2:17" x14ac:dyDescent="0.2">
      <c r="B10" s="13" t="s">
        <v>2</v>
      </c>
      <c r="C10" s="50" t="s">
        <v>157</v>
      </c>
      <c r="D10" s="8">
        <v>6</v>
      </c>
      <c r="E10" s="8">
        <v>2.4221202832779931</v>
      </c>
      <c r="F10" s="8" t="b">
        <v>0</v>
      </c>
      <c r="G10" s="8" t="b">
        <v>1</v>
      </c>
      <c r="H10" s="8">
        <v>0.97319201653557663</v>
      </c>
      <c r="I10" s="8">
        <v>0.91314951307082948</v>
      </c>
      <c r="J10" s="7" t="s">
        <v>174</v>
      </c>
      <c r="Q10"/>
    </row>
    <row r="11" spans="2:17" x14ac:dyDescent="0.2">
      <c r="B11" s="13" t="s">
        <v>3</v>
      </c>
      <c r="C11" s="50" t="s">
        <v>149</v>
      </c>
      <c r="D11" s="8">
        <v>4</v>
      </c>
      <c r="E11" s="8">
        <v>1</v>
      </c>
      <c r="F11" s="8" t="b">
        <v>0</v>
      </c>
      <c r="G11" s="8" t="b">
        <v>1</v>
      </c>
      <c r="H11" s="8">
        <v>0.62977626491370753</v>
      </c>
      <c r="I11" s="8">
        <v>1.240725931977281E-3</v>
      </c>
      <c r="J11" s="7" t="s">
        <v>174</v>
      </c>
      <c r="Q11"/>
    </row>
    <row r="12" spans="2:17" x14ac:dyDescent="0.2">
      <c r="B12" s="13" t="s">
        <v>3</v>
      </c>
      <c r="C12" s="50" t="s">
        <v>161</v>
      </c>
      <c r="D12" s="8">
        <v>6</v>
      </c>
      <c r="E12" s="8">
        <v>1.8348478592697179</v>
      </c>
      <c r="F12" s="8" t="b">
        <v>0</v>
      </c>
      <c r="G12" s="8" t="b">
        <v>1</v>
      </c>
      <c r="H12" s="8">
        <v>0.84714648170689633</v>
      </c>
      <c r="I12" s="8">
        <v>0.14923289359530001</v>
      </c>
      <c r="J12" s="7" t="s">
        <v>174</v>
      </c>
      <c r="Q12"/>
    </row>
    <row r="13" spans="2:17" x14ac:dyDescent="0.2">
      <c r="B13" s="13" t="s">
        <v>3</v>
      </c>
      <c r="C13" s="50" t="s">
        <v>160</v>
      </c>
      <c r="D13" s="8">
        <v>6</v>
      </c>
      <c r="E13" s="8">
        <v>1.751190071541826</v>
      </c>
      <c r="F13" s="8" t="b">
        <v>0</v>
      </c>
      <c r="G13" s="8" t="b">
        <v>1</v>
      </c>
      <c r="H13" s="8">
        <v>0.79995189616702822</v>
      </c>
      <c r="I13" s="8">
        <v>5.8715570057682277E-2</v>
      </c>
      <c r="J13" s="7" t="s">
        <v>174</v>
      </c>
      <c r="Q13"/>
    </row>
    <row r="14" spans="2:17" x14ac:dyDescent="0.2">
      <c r="B14" s="13" t="s">
        <v>3</v>
      </c>
      <c r="C14" s="50" t="s">
        <v>158</v>
      </c>
      <c r="D14" s="8">
        <v>6</v>
      </c>
      <c r="E14" s="8">
        <v>1.0954451150103319</v>
      </c>
      <c r="F14" s="8" t="b">
        <v>0</v>
      </c>
      <c r="G14" s="8" t="b">
        <v>1</v>
      </c>
      <c r="H14" s="8">
        <v>0.68267655698729435</v>
      </c>
      <c r="I14" s="8">
        <v>4.0393285174582776E-3</v>
      </c>
      <c r="J14" s="7" t="s">
        <v>174</v>
      </c>
      <c r="Q14"/>
    </row>
    <row r="15" spans="2:17" x14ac:dyDescent="0.2">
      <c r="B15" s="13" t="s">
        <v>3</v>
      </c>
      <c r="C15" s="50" t="s">
        <v>157</v>
      </c>
      <c r="D15" s="8">
        <v>6</v>
      </c>
      <c r="E15" s="8">
        <v>0.98319208025017502</v>
      </c>
      <c r="F15" s="8" t="b">
        <v>0</v>
      </c>
      <c r="G15" s="8" t="b">
        <v>1</v>
      </c>
      <c r="H15" s="8">
        <v>0.77516366608515908</v>
      </c>
      <c r="I15" s="8">
        <v>3.4730425486218061E-2</v>
      </c>
      <c r="J15" s="7" t="s">
        <v>174</v>
      </c>
      <c r="Q15"/>
    </row>
    <row r="16" spans="2:17" ht="46" x14ac:dyDescent="0.2">
      <c r="B16" s="13" t="s">
        <v>4</v>
      </c>
      <c r="C16" s="50" t="s">
        <v>149</v>
      </c>
      <c r="D16" s="8">
        <v>4</v>
      </c>
      <c r="E16" s="8">
        <v>0</v>
      </c>
      <c r="F16" s="8" t="b">
        <v>1</v>
      </c>
      <c r="G16" s="8" t="b">
        <v>0</v>
      </c>
      <c r="J16" s="219" t="s">
        <v>175</v>
      </c>
      <c r="Q16"/>
    </row>
    <row r="17" spans="2:17" x14ac:dyDescent="0.2">
      <c r="B17" s="13" t="s">
        <v>4</v>
      </c>
      <c r="C17" s="50" t="s">
        <v>161</v>
      </c>
      <c r="D17" s="8">
        <v>6</v>
      </c>
      <c r="E17" s="8">
        <v>0.81649658092772603</v>
      </c>
      <c r="F17" s="8" t="b">
        <v>0</v>
      </c>
      <c r="G17" s="8" t="b">
        <v>1</v>
      </c>
      <c r="H17" s="8">
        <v>0.8216155623342204</v>
      </c>
      <c r="I17" s="8">
        <v>9.1135021939927854E-2</v>
      </c>
      <c r="J17" s="7" t="s">
        <v>174</v>
      </c>
      <c r="Q17"/>
    </row>
    <row r="18" spans="2:17" x14ac:dyDescent="0.2">
      <c r="B18" s="13" t="s">
        <v>4</v>
      </c>
      <c r="C18" s="50" t="s">
        <v>160</v>
      </c>
      <c r="D18" s="8">
        <v>6</v>
      </c>
      <c r="E18" s="8">
        <v>0.54772255750516607</v>
      </c>
      <c r="F18" s="8" t="b">
        <v>0</v>
      </c>
      <c r="G18" s="8" t="b">
        <v>1</v>
      </c>
      <c r="H18" s="8">
        <v>0.68267655698729435</v>
      </c>
      <c r="I18" s="8">
        <v>4.0393285174582776E-3</v>
      </c>
      <c r="J18" s="7" t="s">
        <v>174</v>
      </c>
      <c r="Q18"/>
    </row>
    <row r="19" spans="2:17" x14ac:dyDescent="0.2">
      <c r="B19" s="13" t="s">
        <v>4</v>
      </c>
      <c r="C19" s="50" t="s">
        <v>158</v>
      </c>
      <c r="D19" s="8">
        <v>6</v>
      </c>
      <c r="E19" s="8">
        <v>0.752772652709081</v>
      </c>
      <c r="F19" s="8" t="b">
        <v>0</v>
      </c>
      <c r="G19" s="8" t="b">
        <v>1</v>
      </c>
      <c r="H19" s="8">
        <v>0.86626154784207465</v>
      </c>
      <c r="I19" s="8">
        <v>0.2117054788362949</v>
      </c>
      <c r="J19" s="7" t="s">
        <v>174</v>
      </c>
      <c r="Q19"/>
    </row>
    <row r="20" spans="2:17" x14ac:dyDescent="0.2">
      <c r="B20" s="13" t="s">
        <v>4</v>
      </c>
      <c r="C20" s="50" t="s">
        <v>157</v>
      </c>
      <c r="D20" s="8">
        <v>6</v>
      </c>
      <c r="E20" s="8">
        <v>0.5163977794943222</v>
      </c>
      <c r="F20" s="8" t="b">
        <v>0</v>
      </c>
      <c r="G20" s="8" t="b">
        <v>1</v>
      </c>
      <c r="H20" s="8">
        <v>0.63989370482309804</v>
      </c>
      <c r="I20" s="8">
        <v>1.350752848704581E-3</v>
      </c>
      <c r="J20" s="7" t="s">
        <v>174</v>
      </c>
      <c r="Q20"/>
    </row>
    <row r="21" spans="2:17" x14ac:dyDescent="0.2">
      <c r="B21" s="13" t="s">
        <v>167</v>
      </c>
      <c r="C21" s="50" t="s">
        <v>149</v>
      </c>
      <c r="D21" s="8">
        <v>4</v>
      </c>
      <c r="E21" s="8">
        <v>0.9574271077563381</v>
      </c>
      <c r="F21" s="8" t="b">
        <v>0</v>
      </c>
      <c r="G21" s="8" t="b">
        <v>1</v>
      </c>
      <c r="H21" s="8">
        <v>0.86336905178293688</v>
      </c>
      <c r="I21" s="8">
        <v>0.27245316173090323</v>
      </c>
      <c r="J21" s="7" t="s">
        <v>174</v>
      </c>
      <c r="Q21"/>
    </row>
    <row r="22" spans="2:17" x14ac:dyDescent="0.2">
      <c r="B22" s="13" t="s">
        <v>167</v>
      </c>
      <c r="C22" s="50" t="s">
        <v>161</v>
      </c>
      <c r="D22" s="8">
        <v>6</v>
      </c>
      <c r="E22" s="8">
        <v>2</v>
      </c>
      <c r="F22" s="8" t="b">
        <v>0</v>
      </c>
      <c r="G22" s="8" t="b">
        <v>1</v>
      </c>
      <c r="H22" s="8">
        <v>0.82295985635441427</v>
      </c>
      <c r="I22" s="8">
        <v>9.3597386810706562E-2</v>
      </c>
      <c r="J22" s="7" t="s">
        <v>174</v>
      </c>
      <c r="Q22"/>
    </row>
    <row r="23" spans="2:17" x14ac:dyDescent="0.2">
      <c r="B23" s="13" t="s">
        <v>167</v>
      </c>
      <c r="C23" s="50" t="s">
        <v>160</v>
      </c>
      <c r="D23" s="8">
        <v>6</v>
      </c>
      <c r="E23" s="8">
        <v>1.3291601358251259</v>
      </c>
      <c r="F23" s="8" t="b">
        <v>0</v>
      </c>
      <c r="G23" s="8" t="b">
        <v>1</v>
      </c>
      <c r="H23" s="8">
        <v>0.70208905447626346</v>
      </c>
      <c r="I23" s="8">
        <v>6.5025846278296403E-3</v>
      </c>
      <c r="J23" s="7" t="s">
        <v>174</v>
      </c>
      <c r="Q23"/>
    </row>
    <row r="24" spans="2:17" x14ac:dyDescent="0.2">
      <c r="B24" s="13" t="s">
        <v>167</v>
      </c>
      <c r="C24" s="50" t="s">
        <v>158</v>
      </c>
      <c r="D24" s="8">
        <v>6</v>
      </c>
      <c r="E24" s="8">
        <v>0.752772652709081</v>
      </c>
      <c r="F24" s="8" t="b">
        <v>0</v>
      </c>
      <c r="G24" s="8" t="b">
        <v>1</v>
      </c>
      <c r="H24" s="8">
        <v>0.86626154784207487</v>
      </c>
      <c r="I24" s="8">
        <v>0.2117054788362957</v>
      </c>
      <c r="J24" s="7" t="s">
        <v>174</v>
      </c>
      <c r="Q24"/>
    </row>
    <row r="25" spans="2:17" x14ac:dyDescent="0.2">
      <c r="B25" s="13" t="s">
        <v>167</v>
      </c>
      <c r="C25" s="50" t="s">
        <v>157</v>
      </c>
      <c r="D25" s="8">
        <v>6</v>
      </c>
      <c r="E25" s="8">
        <v>1.211060141638997</v>
      </c>
      <c r="F25" s="8" t="b">
        <v>0</v>
      </c>
      <c r="G25" s="8" t="b">
        <v>1</v>
      </c>
      <c r="H25" s="8">
        <v>0.90669984564637951</v>
      </c>
      <c r="I25" s="8">
        <v>0.4150435313869702</v>
      </c>
      <c r="J25" s="7" t="s">
        <v>174</v>
      </c>
      <c r="Q25"/>
    </row>
    <row r="26" spans="2:17" x14ac:dyDescent="0.2">
      <c r="B26" s="13" t="s">
        <v>166</v>
      </c>
      <c r="C26" s="50" t="s">
        <v>149</v>
      </c>
      <c r="D26" s="8">
        <v>4</v>
      </c>
      <c r="E26" s="8">
        <v>1</v>
      </c>
      <c r="F26" s="8" t="b">
        <v>0</v>
      </c>
      <c r="G26" s="8" t="b">
        <v>1</v>
      </c>
      <c r="H26" s="8">
        <v>0.62977626491370753</v>
      </c>
      <c r="I26" s="8">
        <v>1.240725931977281E-3</v>
      </c>
      <c r="J26" s="7" t="s">
        <v>174</v>
      </c>
      <c r="Q26"/>
    </row>
    <row r="27" spans="2:17" x14ac:dyDescent="0.2">
      <c r="B27" s="13" t="s">
        <v>166</v>
      </c>
      <c r="C27" s="50" t="s">
        <v>161</v>
      </c>
      <c r="D27" s="8">
        <v>6</v>
      </c>
      <c r="E27" s="8">
        <v>4.0331955899344463</v>
      </c>
      <c r="F27" s="8" t="b">
        <v>0</v>
      </c>
      <c r="G27" s="8" t="b">
        <v>1</v>
      </c>
      <c r="H27" s="8">
        <v>0.96193962347739004</v>
      </c>
      <c r="I27" s="8">
        <v>0.83455782016384117</v>
      </c>
      <c r="J27" s="7" t="s">
        <v>174</v>
      </c>
      <c r="Q27"/>
    </row>
    <row r="28" spans="2:17" x14ac:dyDescent="0.2">
      <c r="B28" s="13" t="s">
        <v>166</v>
      </c>
      <c r="C28" s="50" t="s">
        <v>160</v>
      </c>
      <c r="D28" s="8">
        <v>6</v>
      </c>
      <c r="E28" s="8">
        <v>1.3784048752090221</v>
      </c>
      <c r="F28" s="8" t="b">
        <v>0</v>
      </c>
      <c r="G28" s="8" t="b">
        <v>1</v>
      </c>
      <c r="H28" s="8">
        <v>0.85655915372149372</v>
      </c>
      <c r="I28" s="8">
        <v>0.17767029914649399</v>
      </c>
      <c r="J28" s="7" t="s">
        <v>174</v>
      </c>
      <c r="Q28"/>
    </row>
    <row r="29" spans="2:17" x14ac:dyDescent="0.2">
      <c r="B29" s="13" t="s">
        <v>166</v>
      </c>
      <c r="C29" s="50" t="s">
        <v>158</v>
      </c>
      <c r="D29" s="8">
        <v>6</v>
      </c>
      <c r="E29" s="8">
        <v>2.3664319132398459</v>
      </c>
      <c r="F29" s="8" t="b">
        <v>0</v>
      </c>
      <c r="G29" s="8" t="b">
        <v>1</v>
      </c>
      <c r="H29" s="8">
        <v>0.94987602877239774</v>
      </c>
      <c r="I29" s="8">
        <v>0.73927785670526314</v>
      </c>
      <c r="J29" s="7" t="s">
        <v>174</v>
      </c>
      <c r="Q29"/>
    </row>
    <row r="30" spans="2:17" x14ac:dyDescent="0.2">
      <c r="B30" s="13" t="s">
        <v>166</v>
      </c>
      <c r="C30" s="50" t="s">
        <v>157</v>
      </c>
      <c r="D30" s="8">
        <v>6</v>
      </c>
      <c r="E30" s="8">
        <v>2.503331114069145</v>
      </c>
      <c r="F30" s="8" t="b">
        <v>0</v>
      </c>
      <c r="G30" s="8" t="b">
        <v>1</v>
      </c>
      <c r="H30" s="8">
        <v>0.91336188700386756</v>
      </c>
      <c r="I30" s="8">
        <v>0.4588802599176115</v>
      </c>
      <c r="J30" s="7" t="s">
        <v>174</v>
      </c>
      <c r="Q30"/>
    </row>
    <row r="31" spans="2:17" x14ac:dyDescent="0.2">
      <c r="B31" s="13" t="s">
        <v>5</v>
      </c>
      <c r="C31" s="50" t="s">
        <v>149</v>
      </c>
      <c r="D31" s="8">
        <v>4</v>
      </c>
      <c r="E31" s="8">
        <v>0.57735026918962573</v>
      </c>
      <c r="F31" s="8" t="b">
        <v>0</v>
      </c>
      <c r="G31" s="8" t="b">
        <v>1</v>
      </c>
      <c r="H31" s="8">
        <v>0.72863414817361738</v>
      </c>
      <c r="I31" s="8">
        <v>2.38567944022221E-2</v>
      </c>
      <c r="J31" s="7" t="s">
        <v>174</v>
      </c>
      <c r="Q31"/>
    </row>
    <row r="32" spans="2:17" x14ac:dyDescent="0.2">
      <c r="B32" s="13" t="s">
        <v>5</v>
      </c>
      <c r="C32" s="50" t="s">
        <v>161</v>
      </c>
      <c r="D32" s="8">
        <v>6</v>
      </c>
      <c r="E32" s="8">
        <v>6.306081720582652</v>
      </c>
      <c r="F32" s="8" t="b">
        <v>0</v>
      </c>
      <c r="G32" s="8" t="b">
        <v>1</v>
      </c>
      <c r="H32" s="8">
        <v>0.82666862446114209</v>
      </c>
      <c r="I32" s="8">
        <v>0.1007021740979841</v>
      </c>
      <c r="J32" s="7" t="s">
        <v>174</v>
      </c>
      <c r="Q32"/>
    </row>
    <row r="33" spans="2:17" x14ac:dyDescent="0.2">
      <c r="B33" s="13" t="s">
        <v>5</v>
      </c>
      <c r="C33" s="50" t="s">
        <v>160</v>
      </c>
      <c r="D33" s="8">
        <v>6</v>
      </c>
      <c r="E33" s="8">
        <v>4.2622372841814737</v>
      </c>
      <c r="F33" s="8" t="b">
        <v>0</v>
      </c>
      <c r="G33" s="8" t="b">
        <v>1</v>
      </c>
      <c r="H33" s="8">
        <v>0.99110752650863909</v>
      </c>
      <c r="I33" s="8">
        <v>0.99170156101417295</v>
      </c>
      <c r="J33" s="7" t="s">
        <v>174</v>
      </c>
      <c r="Q33"/>
    </row>
    <row r="34" spans="2:17" x14ac:dyDescent="0.2">
      <c r="B34" s="13" t="s">
        <v>5</v>
      </c>
      <c r="C34" s="50" t="s">
        <v>158</v>
      </c>
      <c r="D34" s="8">
        <v>6</v>
      </c>
      <c r="E34" s="8">
        <v>2.2803508501982761</v>
      </c>
      <c r="F34" s="8" t="b">
        <v>0</v>
      </c>
      <c r="G34" s="8" t="b">
        <v>1</v>
      </c>
      <c r="H34" s="8">
        <v>0.8818086515833482</v>
      </c>
      <c r="I34" s="8">
        <v>0.27746615793136897</v>
      </c>
      <c r="J34" s="7" t="s">
        <v>174</v>
      </c>
      <c r="Q34"/>
    </row>
    <row r="35" spans="2:17" x14ac:dyDescent="0.2">
      <c r="B35" s="13" t="s">
        <v>5</v>
      </c>
      <c r="C35" s="50" t="s">
        <v>157</v>
      </c>
      <c r="D35" s="8">
        <v>6</v>
      </c>
      <c r="E35" s="8">
        <v>1.0954451150103319</v>
      </c>
      <c r="F35" s="8" t="b">
        <v>0</v>
      </c>
      <c r="G35" s="8" t="b">
        <v>1</v>
      </c>
      <c r="H35" s="8">
        <v>0.81374130614339057</v>
      </c>
      <c r="I35" s="8">
        <v>7.7843418248414273E-2</v>
      </c>
      <c r="J35" s="7" t="s">
        <v>174</v>
      </c>
      <c r="Q35"/>
    </row>
    <row r="36" spans="2:17" x14ac:dyDescent="0.2">
      <c r="B36" s="13" t="s">
        <v>165</v>
      </c>
      <c r="C36" s="50" t="s">
        <v>149</v>
      </c>
      <c r="D36" s="8">
        <v>4</v>
      </c>
      <c r="E36" s="8">
        <v>1.258305739211792</v>
      </c>
      <c r="F36" s="8" t="b">
        <v>0</v>
      </c>
      <c r="G36" s="8" t="b">
        <v>1</v>
      </c>
      <c r="H36" s="8">
        <v>0.89494521856158427</v>
      </c>
      <c r="I36" s="8">
        <v>0.40638745225039918</v>
      </c>
      <c r="J36" s="7" t="s">
        <v>174</v>
      </c>
      <c r="Q36"/>
    </row>
    <row r="37" spans="2:17" x14ac:dyDescent="0.2">
      <c r="B37" s="13" t="s">
        <v>165</v>
      </c>
      <c r="C37" s="50" t="s">
        <v>161</v>
      </c>
      <c r="D37" s="8">
        <v>6</v>
      </c>
      <c r="E37" s="8">
        <v>2.338090388900024</v>
      </c>
      <c r="F37" s="8" t="b">
        <v>0</v>
      </c>
      <c r="G37" s="8" t="b">
        <v>1</v>
      </c>
      <c r="H37" s="8">
        <v>0.90757853383516995</v>
      </c>
      <c r="I37" s="8">
        <v>0.42065852885458138</v>
      </c>
      <c r="J37" s="7" t="s">
        <v>174</v>
      </c>
      <c r="Q37"/>
    </row>
    <row r="38" spans="2:17" x14ac:dyDescent="0.2">
      <c r="B38" s="13" t="s">
        <v>165</v>
      </c>
      <c r="C38" s="50" t="s">
        <v>160</v>
      </c>
      <c r="D38" s="8">
        <v>6</v>
      </c>
      <c r="E38" s="8">
        <v>2.1369760566432809</v>
      </c>
      <c r="F38" s="8" t="b">
        <v>0</v>
      </c>
      <c r="G38" s="8" t="b">
        <v>1</v>
      </c>
      <c r="H38" s="8">
        <v>0.89247158418439743</v>
      </c>
      <c r="I38" s="8">
        <v>0.33134096428516552</v>
      </c>
      <c r="J38" s="7" t="s">
        <v>174</v>
      </c>
      <c r="Q38"/>
    </row>
    <row r="39" spans="2:17" x14ac:dyDescent="0.2">
      <c r="B39" s="13" t="s">
        <v>165</v>
      </c>
      <c r="C39" s="50" t="s">
        <v>158</v>
      </c>
      <c r="D39" s="8">
        <v>6</v>
      </c>
      <c r="E39" s="8">
        <v>2.4494897427831779</v>
      </c>
      <c r="F39" s="8" t="b">
        <v>0</v>
      </c>
      <c r="G39" s="8" t="b">
        <v>1</v>
      </c>
      <c r="H39" s="8">
        <v>0.95156552727923049</v>
      </c>
      <c r="I39" s="8">
        <v>0.75294032376467923</v>
      </c>
      <c r="J39" s="7" t="s">
        <v>174</v>
      </c>
      <c r="Q39"/>
    </row>
    <row r="40" spans="2:17" x14ac:dyDescent="0.2">
      <c r="B40" s="13" t="s">
        <v>165</v>
      </c>
      <c r="C40" s="50" t="s">
        <v>157</v>
      </c>
      <c r="D40" s="8">
        <v>6</v>
      </c>
      <c r="E40" s="8">
        <v>2.7325202042558931</v>
      </c>
      <c r="F40" s="8" t="b">
        <v>0</v>
      </c>
      <c r="G40" s="8" t="b">
        <v>1</v>
      </c>
      <c r="H40" s="8">
        <v>0.98827009365671115</v>
      </c>
      <c r="I40" s="8">
        <v>0.9845362252303087</v>
      </c>
      <c r="J40" s="7" t="s">
        <v>174</v>
      </c>
      <c r="Q40"/>
    </row>
    <row r="41" spans="2:17" x14ac:dyDescent="0.2">
      <c r="B41" s="13" t="s">
        <v>164</v>
      </c>
      <c r="C41" s="50" t="s">
        <v>149</v>
      </c>
      <c r="D41" s="8">
        <v>4</v>
      </c>
      <c r="E41" s="8">
        <v>1.707825127659933</v>
      </c>
      <c r="F41" s="8" t="b">
        <v>0</v>
      </c>
      <c r="G41" s="8" t="b">
        <v>1</v>
      </c>
      <c r="H41" s="8">
        <v>0.97137366548270621</v>
      </c>
      <c r="I41" s="8">
        <v>0.84997081884826609</v>
      </c>
      <c r="J41" s="7" t="s">
        <v>174</v>
      </c>
      <c r="Q41"/>
    </row>
    <row r="42" spans="2:17" x14ac:dyDescent="0.2">
      <c r="B42" s="13" t="s">
        <v>164</v>
      </c>
      <c r="C42" s="50" t="s">
        <v>161</v>
      </c>
      <c r="D42" s="8">
        <v>6</v>
      </c>
      <c r="E42" s="8">
        <v>1.8618986725025251</v>
      </c>
      <c r="F42" s="8" t="b">
        <v>0</v>
      </c>
      <c r="G42" s="8" t="b">
        <v>1</v>
      </c>
      <c r="H42" s="8">
        <v>0.94956906502432381</v>
      </c>
      <c r="I42" s="8">
        <v>0.73679049703207822</v>
      </c>
      <c r="J42" s="7" t="s">
        <v>174</v>
      </c>
      <c r="Q42"/>
    </row>
    <row r="43" spans="2:17" x14ac:dyDescent="0.2">
      <c r="B43" s="13" t="s">
        <v>164</v>
      </c>
      <c r="C43" s="50" t="s">
        <v>160</v>
      </c>
      <c r="D43" s="8">
        <v>6</v>
      </c>
      <c r="E43" s="8">
        <v>1.0327955589886439</v>
      </c>
      <c r="F43" s="8" t="b">
        <v>0</v>
      </c>
      <c r="G43" s="8" t="b">
        <v>1</v>
      </c>
      <c r="H43" s="8">
        <v>0.91545896941131411</v>
      </c>
      <c r="I43" s="8">
        <v>0.47327092124666242</v>
      </c>
      <c r="J43" s="7" t="s">
        <v>174</v>
      </c>
      <c r="Q43"/>
    </row>
    <row r="44" spans="2:17" x14ac:dyDescent="0.2">
      <c r="B44" s="13" t="s">
        <v>164</v>
      </c>
      <c r="C44" s="50" t="s">
        <v>158</v>
      </c>
      <c r="D44" s="8">
        <v>6</v>
      </c>
      <c r="E44" s="8">
        <v>1.6733200530681509</v>
      </c>
      <c r="F44" s="8" t="b">
        <v>0</v>
      </c>
      <c r="G44" s="8" t="b">
        <v>1</v>
      </c>
      <c r="H44" s="8">
        <v>0.8761377910400785</v>
      </c>
      <c r="I44" s="8">
        <v>0.25178588650430522</v>
      </c>
      <c r="J44" s="7" t="s">
        <v>174</v>
      </c>
      <c r="Q44"/>
    </row>
    <row r="45" spans="2:17" x14ac:dyDescent="0.2">
      <c r="B45" s="13" t="s">
        <v>164</v>
      </c>
      <c r="C45" s="50" t="s">
        <v>157</v>
      </c>
      <c r="D45" s="8">
        <v>6</v>
      </c>
      <c r="E45" s="8">
        <v>1.3662601021279459</v>
      </c>
      <c r="F45" s="8" t="b">
        <v>0</v>
      </c>
      <c r="G45" s="8" t="b">
        <v>1</v>
      </c>
      <c r="H45" s="8">
        <v>0.92663549667197898</v>
      </c>
      <c r="I45" s="8">
        <v>0.55438139214356119</v>
      </c>
      <c r="J45" s="7" t="s">
        <v>174</v>
      </c>
      <c r="Q45"/>
    </row>
    <row r="46" spans="2:17" x14ac:dyDescent="0.2">
      <c r="B46" s="13" t="s">
        <v>1</v>
      </c>
      <c r="C46" s="50" t="s">
        <v>149</v>
      </c>
      <c r="D46" s="8">
        <v>4</v>
      </c>
      <c r="E46" s="8">
        <v>0.81649658092772603</v>
      </c>
      <c r="F46" s="8" t="b">
        <v>0</v>
      </c>
      <c r="G46" s="8" t="b">
        <v>1</v>
      </c>
      <c r="H46" s="8">
        <v>0.94466439737056096</v>
      </c>
      <c r="I46" s="8">
        <v>0.68296153158932671</v>
      </c>
      <c r="J46" s="7" t="s">
        <v>174</v>
      </c>
      <c r="Q46"/>
    </row>
    <row r="47" spans="2:17" x14ac:dyDescent="0.2">
      <c r="B47" s="13" t="s">
        <v>1</v>
      </c>
      <c r="C47" s="50" t="s">
        <v>161</v>
      </c>
      <c r="D47" s="8">
        <v>6</v>
      </c>
      <c r="E47" s="8">
        <v>2.0736441353327719</v>
      </c>
      <c r="F47" s="8" t="b">
        <v>0</v>
      </c>
      <c r="G47" s="8" t="b">
        <v>1</v>
      </c>
      <c r="H47" s="8">
        <v>0.79921232581880863</v>
      </c>
      <c r="I47" s="8">
        <v>5.7822171091343563E-2</v>
      </c>
      <c r="J47" s="7" t="s">
        <v>174</v>
      </c>
      <c r="Q47"/>
    </row>
    <row r="48" spans="2:17" x14ac:dyDescent="0.2">
      <c r="B48" s="13" t="s">
        <v>1</v>
      </c>
      <c r="C48" s="50" t="s">
        <v>160</v>
      </c>
      <c r="D48" s="8">
        <v>6</v>
      </c>
      <c r="E48" s="8">
        <v>1.3784048752090221</v>
      </c>
      <c r="F48" s="8" t="b">
        <v>0</v>
      </c>
      <c r="G48" s="8" t="b">
        <v>1</v>
      </c>
      <c r="H48" s="8">
        <v>0.86059127889865183</v>
      </c>
      <c r="I48" s="8">
        <v>0.19120385589819339</v>
      </c>
      <c r="J48" s="7" t="s">
        <v>174</v>
      </c>
      <c r="Q48"/>
    </row>
    <row r="49" spans="2:17" x14ac:dyDescent="0.2">
      <c r="B49" s="13" t="s">
        <v>1</v>
      </c>
      <c r="C49" s="50" t="s">
        <v>158</v>
      </c>
      <c r="D49" s="8">
        <v>6</v>
      </c>
      <c r="E49" s="8">
        <v>1.505545305418162</v>
      </c>
      <c r="F49" s="8" t="b">
        <v>0</v>
      </c>
      <c r="G49" s="8" t="b">
        <v>1</v>
      </c>
      <c r="H49" s="8">
        <v>0.86626154784207454</v>
      </c>
      <c r="I49" s="8">
        <v>0.2117054788362949</v>
      </c>
      <c r="J49" s="7" t="s">
        <v>174</v>
      </c>
      <c r="Q49"/>
    </row>
    <row r="50" spans="2:17" x14ac:dyDescent="0.2">
      <c r="B50" s="13" t="s">
        <v>1</v>
      </c>
      <c r="C50" s="50" t="s">
        <v>157</v>
      </c>
      <c r="D50" s="8">
        <v>6</v>
      </c>
      <c r="E50" s="8">
        <v>2.1908902300206639</v>
      </c>
      <c r="F50" s="8" t="b">
        <v>0</v>
      </c>
      <c r="G50" s="8" t="b">
        <v>1</v>
      </c>
      <c r="H50" s="8">
        <v>0.81374130614339057</v>
      </c>
      <c r="I50" s="8">
        <v>7.7843418248414273E-2</v>
      </c>
      <c r="J50" s="7" t="s">
        <v>174</v>
      </c>
      <c r="Q50"/>
    </row>
    <row r="51" spans="2:17" x14ac:dyDescent="0.2">
      <c r="B51" s="13" t="s">
        <v>163</v>
      </c>
      <c r="C51" s="50" t="s">
        <v>149</v>
      </c>
      <c r="D51" s="8">
        <v>4</v>
      </c>
      <c r="E51" s="8">
        <v>1.290994448735806</v>
      </c>
      <c r="F51" s="8" t="b">
        <v>0</v>
      </c>
      <c r="G51" s="8" t="b">
        <v>1</v>
      </c>
      <c r="H51" s="8">
        <v>0.99291200680061953</v>
      </c>
      <c r="I51" s="8">
        <v>0.9718770576208986</v>
      </c>
      <c r="J51" s="7" t="s">
        <v>174</v>
      </c>
      <c r="Q51"/>
    </row>
    <row r="52" spans="2:17" x14ac:dyDescent="0.2">
      <c r="B52" s="13" t="s">
        <v>163</v>
      </c>
      <c r="C52" s="50" t="s">
        <v>161</v>
      </c>
      <c r="D52" s="8">
        <v>6</v>
      </c>
      <c r="E52" s="8">
        <v>1.7606816861659009</v>
      </c>
      <c r="F52" s="8" t="b">
        <v>0</v>
      </c>
      <c r="G52" s="8" t="b">
        <v>1</v>
      </c>
      <c r="H52" s="8">
        <v>0.6667935528382114</v>
      </c>
      <c r="I52" s="8">
        <v>2.709738611361037E-3</v>
      </c>
      <c r="J52" s="7" t="s">
        <v>174</v>
      </c>
      <c r="Q52"/>
    </row>
    <row r="53" spans="2:17" x14ac:dyDescent="0.2">
      <c r="B53" s="13" t="s">
        <v>163</v>
      </c>
      <c r="C53" s="50" t="s">
        <v>160</v>
      </c>
      <c r="D53" s="8">
        <v>6</v>
      </c>
      <c r="E53" s="8">
        <v>1.9407902170679521</v>
      </c>
      <c r="F53" s="8" t="b">
        <v>0</v>
      </c>
      <c r="G53" s="8" t="b">
        <v>1</v>
      </c>
      <c r="H53" s="8">
        <v>0.9123751330143921</v>
      </c>
      <c r="I53" s="8">
        <v>0.45220542117772972</v>
      </c>
      <c r="J53" s="7" t="s">
        <v>174</v>
      </c>
      <c r="Q53"/>
    </row>
    <row r="54" spans="2:17" x14ac:dyDescent="0.2">
      <c r="B54" s="13" t="s">
        <v>163</v>
      </c>
      <c r="C54" s="50" t="s">
        <v>158</v>
      </c>
      <c r="D54" s="8">
        <v>6</v>
      </c>
      <c r="E54" s="8">
        <v>1.6733200530681509</v>
      </c>
      <c r="F54" s="8" t="b">
        <v>0</v>
      </c>
      <c r="G54" s="8" t="b">
        <v>1</v>
      </c>
      <c r="H54" s="8">
        <v>0.8761377910400785</v>
      </c>
      <c r="I54" s="8">
        <v>0.25178588650430522</v>
      </c>
      <c r="J54" s="7" t="s">
        <v>174</v>
      </c>
      <c r="Q54"/>
    </row>
    <row r="55" spans="2:17" x14ac:dyDescent="0.2">
      <c r="B55" s="13" t="s">
        <v>163</v>
      </c>
      <c r="C55" s="50" t="s">
        <v>157</v>
      </c>
      <c r="D55" s="8">
        <v>6</v>
      </c>
      <c r="E55" s="8">
        <v>1.3784048752090221</v>
      </c>
      <c r="F55" s="8" t="b">
        <v>0</v>
      </c>
      <c r="G55" s="8" t="b">
        <v>1</v>
      </c>
      <c r="H55" s="8">
        <v>0.8605912788986515</v>
      </c>
      <c r="I55" s="8">
        <v>0.19120385589819189</v>
      </c>
      <c r="J55" s="7" t="s">
        <v>174</v>
      </c>
      <c r="Q55"/>
    </row>
    <row r="56" spans="2:17" x14ac:dyDescent="0.2">
      <c r="B56" s="13" t="s">
        <v>162</v>
      </c>
      <c r="C56" s="50" t="s">
        <v>149</v>
      </c>
      <c r="D56" s="8">
        <v>4</v>
      </c>
      <c r="E56" s="8">
        <v>2.3804761428476171</v>
      </c>
      <c r="F56" s="8" t="b">
        <v>0</v>
      </c>
      <c r="G56" s="8" t="b">
        <v>1</v>
      </c>
      <c r="H56" s="8">
        <v>0.91098984715110254</v>
      </c>
      <c r="I56" s="8">
        <v>0.48766231027014961</v>
      </c>
      <c r="J56" s="7" t="s">
        <v>174</v>
      </c>
      <c r="Q56"/>
    </row>
    <row r="57" spans="2:17" x14ac:dyDescent="0.2">
      <c r="B57" s="13" t="s">
        <v>162</v>
      </c>
      <c r="C57" s="50" t="s">
        <v>161</v>
      </c>
      <c r="D57" s="8">
        <v>6</v>
      </c>
      <c r="E57" s="8">
        <v>2.4221202832779931</v>
      </c>
      <c r="F57" s="8" t="b">
        <v>0</v>
      </c>
      <c r="G57" s="8" t="b">
        <v>1</v>
      </c>
      <c r="H57" s="8">
        <v>0.97319201653557719</v>
      </c>
      <c r="I57" s="8">
        <v>0.91314951307083314</v>
      </c>
      <c r="J57" s="7" t="s">
        <v>174</v>
      </c>
      <c r="Q57"/>
    </row>
    <row r="58" spans="2:17" x14ac:dyDescent="0.2">
      <c r="B58" s="13" t="s">
        <v>162</v>
      </c>
      <c r="C58" s="50" t="s">
        <v>160</v>
      </c>
      <c r="D58" s="8">
        <v>6</v>
      </c>
      <c r="E58" s="8">
        <v>2.639444385977221</v>
      </c>
      <c r="F58" s="8" t="b">
        <v>0</v>
      </c>
      <c r="G58" s="8" t="b">
        <v>1</v>
      </c>
      <c r="H58" s="8">
        <v>0.96356070892363921</v>
      </c>
      <c r="I58" s="8">
        <v>0.84671798730363323</v>
      </c>
      <c r="J58" s="7" t="s">
        <v>174</v>
      </c>
      <c r="Q58"/>
    </row>
    <row r="59" spans="2:17" x14ac:dyDescent="0.2">
      <c r="B59" s="13" t="s">
        <v>162</v>
      </c>
      <c r="C59" s="50" t="s">
        <v>158</v>
      </c>
      <c r="D59" s="8">
        <v>6</v>
      </c>
      <c r="E59" s="8">
        <v>6.4187226143524851</v>
      </c>
      <c r="F59" s="8" t="b">
        <v>0</v>
      </c>
      <c r="G59" s="8" t="b">
        <v>1</v>
      </c>
      <c r="H59" s="8">
        <v>0.83323259880021694</v>
      </c>
      <c r="I59" s="8">
        <v>0.1144616856247016</v>
      </c>
      <c r="J59" s="7" t="s">
        <v>174</v>
      </c>
      <c r="Q59"/>
    </row>
    <row r="60" spans="2:17" x14ac:dyDescent="0.2">
      <c r="B60" s="13" t="s">
        <v>162</v>
      </c>
      <c r="C60" s="50" t="s">
        <v>157</v>
      </c>
      <c r="D60" s="8">
        <v>6</v>
      </c>
      <c r="E60" s="8">
        <v>2.338090388900024</v>
      </c>
      <c r="F60" s="8" t="b">
        <v>0</v>
      </c>
      <c r="G60" s="8" t="b">
        <v>1</v>
      </c>
      <c r="H60" s="8">
        <v>0.97051476285053684</v>
      </c>
      <c r="I60" s="8">
        <v>0.89587436613962812</v>
      </c>
      <c r="J60" s="7" t="s">
        <v>174</v>
      </c>
      <c r="Q60"/>
    </row>
    <row r="61" spans="2:17" x14ac:dyDescent="0.2">
      <c r="B61" s="13" t="s">
        <v>159</v>
      </c>
      <c r="C61" s="50" t="s">
        <v>149</v>
      </c>
      <c r="D61" s="8">
        <v>4</v>
      </c>
      <c r="E61" s="8">
        <v>1.707825127659933</v>
      </c>
      <c r="F61" s="8" t="b">
        <v>0</v>
      </c>
      <c r="G61" s="8" t="b">
        <v>1</v>
      </c>
      <c r="H61" s="8">
        <v>0.97137366548270621</v>
      </c>
      <c r="I61" s="8">
        <v>0.84997081884826609</v>
      </c>
      <c r="J61" s="7" t="s">
        <v>174</v>
      </c>
      <c r="Q61"/>
    </row>
    <row r="62" spans="2:17" x14ac:dyDescent="0.2">
      <c r="B62" s="13" t="s">
        <v>159</v>
      </c>
      <c r="C62" s="50" t="s">
        <v>161</v>
      </c>
      <c r="D62" s="8">
        <v>6</v>
      </c>
      <c r="E62" s="8">
        <v>2.503331114069145</v>
      </c>
      <c r="F62" s="8" t="b">
        <v>0</v>
      </c>
      <c r="G62" s="8" t="b">
        <v>1</v>
      </c>
      <c r="H62" s="8">
        <v>0.91107337718224257</v>
      </c>
      <c r="I62" s="8">
        <v>0.44349551941516901</v>
      </c>
      <c r="J62" s="7" t="s">
        <v>174</v>
      </c>
      <c r="Q62"/>
    </row>
    <row r="63" spans="2:17" x14ac:dyDescent="0.2">
      <c r="B63" s="13" t="s">
        <v>159</v>
      </c>
      <c r="C63" s="50" t="s">
        <v>160</v>
      </c>
      <c r="D63" s="8">
        <v>6</v>
      </c>
      <c r="E63" s="8">
        <v>5.2694085689635672</v>
      </c>
      <c r="F63" s="8" t="b">
        <v>0</v>
      </c>
      <c r="G63" s="8" t="b">
        <v>1</v>
      </c>
      <c r="H63" s="8">
        <v>0.98294618137992451</v>
      </c>
      <c r="I63" s="8">
        <v>0.96523044866967966</v>
      </c>
      <c r="J63" s="7" t="s">
        <v>174</v>
      </c>
      <c r="Q63"/>
    </row>
    <row r="64" spans="2:17" x14ac:dyDescent="0.2">
      <c r="B64" s="13" t="s">
        <v>159</v>
      </c>
      <c r="C64" s="50" t="s">
        <v>158</v>
      </c>
      <c r="D64" s="8">
        <v>6</v>
      </c>
      <c r="E64" s="8">
        <v>4.0702170294305766</v>
      </c>
      <c r="F64" s="8" t="b">
        <v>0</v>
      </c>
      <c r="G64" s="8" t="b">
        <v>1</v>
      </c>
      <c r="H64" s="8">
        <v>0.92381194288306878</v>
      </c>
      <c r="I64" s="8">
        <v>0.53322986328825317</v>
      </c>
      <c r="J64" s="7" t="s">
        <v>174</v>
      </c>
      <c r="Q64"/>
    </row>
    <row r="65" spans="2:17" ht="16" thickBot="1" x14ac:dyDescent="0.25">
      <c r="B65" s="14" t="s">
        <v>159</v>
      </c>
      <c r="C65" s="64" t="s">
        <v>157</v>
      </c>
      <c r="D65" s="10">
        <v>6</v>
      </c>
      <c r="E65" s="10">
        <v>4.2268979957726289</v>
      </c>
      <c r="F65" s="10" t="b">
        <v>0</v>
      </c>
      <c r="G65" s="10" t="b">
        <v>1</v>
      </c>
      <c r="H65" s="10">
        <v>0.87446826928841959</v>
      </c>
      <c r="I65" s="10">
        <v>0.2446041041409584</v>
      </c>
      <c r="J65" s="9" t="s">
        <v>174</v>
      </c>
      <c r="Q65"/>
    </row>
    <row r="66" spans="2:17" x14ac:dyDescent="0.2">
      <c r="Q66"/>
    </row>
    <row r="67" spans="2:17" ht="16" thickBot="1" x14ac:dyDescent="0.25">
      <c r="Q67"/>
    </row>
    <row r="68" spans="2:17" ht="16" thickBot="1" x14ac:dyDescent="0.25">
      <c r="B68" s="287" t="s">
        <v>173</v>
      </c>
      <c r="C68" s="288"/>
      <c r="D68" s="288"/>
      <c r="E68" s="288"/>
      <c r="F68" s="288"/>
      <c r="G68" s="288"/>
      <c r="H68" s="288"/>
      <c r="I68" s="289"/>
      <c r="Q68"/>
    </row>
    <row r="69" spans="2:17" x14ac:dyDescent="0.2">
      <c r="B69" s="5" t="s">
        <v>168</v>
      </c>
      <c r="C69" s="62" t="s">
        <v>155</v>
      </c>
      <c r="D69" s="62" t="s">
        <v>150</v>
      </c>
      <c r="E69" s="62" t="s">
        <v>152</v>
      </c>
      <c r="F69" s="62" t="s">
        <v>37</v>
      </c>
      <c r="G69" s="62" t="s">
        <v>148</v>
      </c>
      <c r="H69" s="62" t="s">
        <v>172</v>
      </c>
      <c r="I69" s="12" t="s">
        <v>171</v>
      </c>
      <c r="Q69"/>
    </row>
    <row r="70" spans="2:17" x14ac:dyDescent="0.2">
      <c r="B70" s="13" t="s">
        <v>2</v>
      </c>
      <c r="C70" s="8" t="s">
        <v>8</v>
      </c>
      <c r="D70" s="8">
        <v>28</v>
      </c>
      <c r="E70" s="8">
        <v>10.17928452579036</v>
      </c>
      <c r="F70" s="8">
        <v>4</v>
      </c>
      <c r="G70" s="8">
        <v>3.7499999999999999E-2</v>
      </c>
      <c r="H70" s="8" t="s">
        <v>170</v>
      </c>
      <c r="I70" s="7" t="s">
        <v>16</v>
      </c>
      <c r="Q70"/>
    </row>
    <row r="71" spans="2:17" x14ac:dyDescent="0.2">
      <c r="B71" s="13" t="s">
        <v>3</v>
      </c>
      <c r="C71" s="8" t="s">
        <v>8</v>
      </c>
      <c r="D71" s="8">
        <v>28</v>
      </c>
      <c r="E71" s="8">
        <v>1.491955627387596</v>
      </c>
      <c r="F71" s="8">
        <v>4</v>
      </c>
      <c r="G71" s="8">
        <v>0.82799999999999996</v>
      </c>
      <c r="H71" s="8" t="s">
        <v>170</v>
      </c>
      <c r="I71" s="7" t="s">
        <v>14</v>
      </c>
      <c r="Q71"/>
    </row>
    <row r="72" spans="2:17" x14ac:dyDescent="0.2">
      <c r="B72" s="13" t="s">
        <v>4</v>
      </c>
      <c r="C72" s="8" t="s">
        <v>8</v>
      </c>
      <c r="D72" s="8">
        <v>28</v>
      </c>
      <c r="E72" s="8">
        <v>15.805658627087199</v>
      </c>
      <c r="F72" s="8">
        <v>4</v>
      </c>
      <c r="G72" s="8">
        <v>3.29E-3</v>
      </c>
      <c r="H72" s="8" t="s">
        <v>170</v>
      </c>
      <c r="I72" s="7" t="s">
        <v>15</v>
      </c>
      <c r="Q72"/>
    </row>
    <row r="73" spans="2:17" x14ac:dyDescent="0.2">
      <c r="B73" s="13" t="s">
        <v>167</v>
      </c>
      <c r="C73" s="8" t="s">
        <v>8</v>
      </c>
      <c r="D73" s="8">
        <v>28</v>
      </c>
      <c r="E73" s="8">
        <v>10.461629406706789</v>
      </c>
      <c r="F73" s="8">
        <v>4</v>
      </c>
      <c r="G73" s="8">
        <v>3.3300000000000003E-2</v>
      </c>
      <c r="H73" s="8" t="s">
        <v>170</v>
      </c>
      <c r="I73" s="7" t="s">
        <v>16</v>
      </c>
      <c r="Q73"/>
    </row>
    <row r="74" spans="2:17" x14ac:dyDescent="0.2">
      <c r="B74" s="13" t="s">
        <v>166</v>
      </c>
      <c r="C74" s="8" t="s">
        <v>8</v>
      </c>
      <c r="D74" s="8">
        <v>28</v>
      </c>
      <c r="E74" s="8">
        <v>3.687866108786614</v>
      </c>
      <c r="F74" s="8">
        <v>4</v>
      </c>
      <c r="G74" s="8">
        <v>0.45</v>
      </c>
      <c r="H74" s="8" t="s">
        <v>170</v>
      </c>
      <c r="I74" s="7" t="s">
        <v>14</v>
      </c>
      <c r="Q74"/>
    </row>
    <row r="75" spans="2:17" x14ac:dyDescent="0.2">
      <c r="B75" s="13" t="s">
        <v>5</v>
      </c>
      <c r="C75" s="8" t="s">
        <v>8</v>
      </c>
      <c r="D75" s="8">
        <v>28</v>
      </c>
      <c r="E75" s="8">
        <v>12.214818910699471</v>
      </c>
      <c r="F75" s="8">
        <v>4</v>
      </c>
      <c r="G75" s="8">
        <v>1.5800000000000002E-2</v>
      </c>
      <c r="H75" s="8" t="s">
        <v>170</v>
      </c>
      <c r="I75" s="7" t="s">
        <v>16</v>
      </c>
      <c r="Q75"/>
    </row>
    <row r="76" spans="2:17" x14ac:dyDescent="0.2">
      <c r="B76" s="13" t="s">
        <v>165</v>
      </c>
      <c r="C76" s="8" t="s">
        <v>8</v>
      </c>
      <c r="D76" s="8">
        <v>28</v>
      </c>
      <c r="E76" s="8">
        <v>3.9840201850294381</v>
      </c>
      <c r="F76" s="8">
        <v>4</v>
      </c>
      <c r="G76" s="8">
        <v>0.40799999999999997</v>
      </c>
      <c r="H76" s="8" t="s">
        <v>170</v>
      </c>
      <c r="I76" s="7" t="s">
        <v>14</v>
      </c>
      <c r="Q76"/>
    </row>
    <row r="77" spans="2:17" x14ac:dyDescent="0.2">
      <c r="B77" s="13" t="s">
        <v>164</v>
      </c>
      <c r="C77" s="8" t="s">
        <v>8</v>
      </c>
      <c r="D77" s="8">
        <v>28</v>
      </c>
      <c r="E77" s="8">
        <v>8.4278955606146884</v>
      </c>
      <c r="F77" s="8">
        <v>4</v>
      </c>
      <c r="G77" s="8">
        <v>7.7100000000000002E-2</v>
      </c>
      <c r="H77" s="8" t="s">
        <v>170</v>
      </c>
      <c r="I77" s="7" t="s">
        <v>14</v>
      </c>
      <c r="Q77"/>
    </row>
    <row r="78" spans="2:17" x14ac:dyDescent="0.2">
      <c r="B78" s="13" t="s">
        <v>1</v>
      </c>
      <c r="C78" s="8" t="s">
        <v>8</v>
      </c>
      <c r="D78" s="8">
        <v>28</v>
      </c>
      <c r="E78" s="8">
        <v>3.7310374891019999</v>
      </c>
      <c r="F78" s="8">
        <v>4</v>
      </c>
      <c r="G78" s="8">
        <v>0.44400000000000001</v>
      </c>
      <c r="H78" s="8" t="s">
        <v>170</v>
      </c>
      <c r="I78" s="7" t="s">
        <v>14</v>
      </c>
      <c r="Q78"/>
    </row>
    <row r="79" spans="2:17" x14ac:dyDescent="0.2">
      <c r="B79" s="13" t="s">
        <v>163</v>
      </c>
      <c r="C79" s="8" t="s">
        <v>8</v>
      </c>
      <c r="D79" s="8">
        <v>28</v>
      </c>
      <c r="E79" s="8">
        <v>10.01624154453213</v>
      </c>
      <c r="F79" s="8">
        <v>4</v>
      </c>
      <c r="G79" s="8">
        <v>4.02E-2</v>
      </c>
      <c r="H79" s="8" t="s">
        <v>170</v>
      </c>
      <c r="I79" s="7" t="s">
        <v>16</v>
      </c>
      <c r="Q79"/>
    </row>
    <row r="80" spans="2:17" x14ac:dyDescent="0.2">
      <c r="B80" s="13" t="s">
        <v>162</v>
      </c>
      <c r="C80" s="8" t="s">
        <v>8</v>
      </c>
      <c r="D80" s="8">
        <v>28</v>
      </c>
      <c r="E80" s="8">
        <v>10.191414911308209</v>
      </c>
      <c r="F80" s="8">
        <v>4</v>
      </c>
      <c r="G80" s="8">
        <v>3.73E-2</v>
      </c>
      <c r="H80" s="8" t="s">
        <v>170</v>
      </c>
      <c r="I80" s="7" t="s">
        <v>16</v>
      </c>
      <c r="Q80"/>
    </row>
    <row r="81" spans="2:17" ht="16" thickBot="1" x14ac:dyDescent="0.25">
      <c r="B81" s="14" t="s">
        <v>159</v>
      </c>
      <c r="C81" s="10" t="s">
        <v>8</v>
      </c>
      <c r="D81" s="10">
        <v>28</v>
      </c>
      <c r="E81" s="10">
        <v>0.79294605809127994</v>
      </c>
      <c r="F81" s="10">
        <v>4</v>
      </c>
      <c r="G81" s="10">
        <v>0.93899999999999995</v>
      </c>
      <c r="H81" s="10" t="s">
        <v>170</v>
      </c>
      <c r="I81" s="9" t="s">
        <v>14</v>
      </c>
      <c r="Q81"/>
    </row>
    <row r="82" spans="2:17" x14ac:dyDescent="0.2">
      <c r="Q82"/>
    </row>
    <row r="83" spans="2:17" ht="16" thickBot="1" x14ac:dyDescent="0.25">
      <c r="Q83"/>
    </row>
    <row r="84" spans="2:17" ht="16" thickBot="1" x14ac:dyDescent="0.25">
      <c r="B84" s="287" t="s">
        <v>169</v>
      </c>
      <c r="C84" s="288"/>
      <c r="D84" s="288"/>
      <c r="E84" s="288"/>
      <c r="F84" s="288"/>
      <c r="G84" s="288"/>
      <c r="H84" s="288"/>
      <c r="I84" s="288"/>
      <c r="J84" s="288"/>
      <c r="K84" s="289"/>
      <c r="Q84"/>
    </row>
    <row r="85" spans="2:17" x14ac:dyDescent="0.2">
      <c r="B85" s="290"/>
      <c r="C85" s="291"/>
      <c r="D85" s="291"/>
      <c r="E85" s="291"/>
      <c r="F85" s="291"/>
      <c r="G85" s="291"/>
      <c r="H85" s="291"/>
      <c r="I85" s="291"/>
      <c r="J85" s="291"/>
      <c r="K85" s="292"/>
      <c r="Q85"/>
    </row>
    <row r="86" spans="2:17" x14ac:dyDescent="0.2">
      <c r="B86" s="6" t="s">
        <v>168</v>
      </c>
      <c r="C86" s="15" t="s">
        <v>155</v>
      </c>
      <c r="D86" s="15" t="s">
        <v>102</v>
      </c>
      <c r="E86" s="15" t="s">
        <v>103</v>
      </c>
      <c r="F86" s="15" t="s">
        <v>154</v>
      </c>
      <c r="G86" s="15" t="s">
        <v>153</v>
      </c>
      <c r="H86" s="15" t="s">
        <v>152</v>
      </c>
      <c r="I86" s="15" t="s">
        <v>148</v>
      </c>
      <c r="J86" s="15" t="s">
        <v>108</v>
      </c>
      <c r="K86" s="4" t="s">
        <v>109</v>
      </c>
      <c r="Q86"/>
    </row>
    <row r="87" spans="2:17" x14ac:dyDescent="0.2">
      <c r="B87" s="13" t="s">
        <v>2</v>
      </c>
      <c r="C87" s="8" t="s">
        <v>8</v>
      </c>
      <c r="D87" s="8" t="s">
        <v>149</v>
      </c>
      <c r="E87" s="50" t="s">
        <v>161</v>
      </c>
      <c r="F87" s="8">
        <v>4</v>
      </c>
      <c r="G87" s="8">
        <v>6</v>
      </c>
      <c r="H87" s="8">
        <v>1.6746122306755431</v>
      </c>
      <c r="I87" s="8">
        <v>9.4010337998605267E-2</v>
      </c>
      <c r="J87" s="8">
        <v>0.94010337998605265</v>
      </c>
      <c r="K87" s="7" t="s">
        <v>14</v>
      </c>
      <c r="Q87"/>
    </row>
    <row r="88" spans="2:17" x14ac:dyDescent="0.2">
      <c r="B88" s="13" t="s">
        <v>2</v>
      </c>
      <c r="C88" s="8" t="s">
        <v>8</v>
      </c>
      <c r="D88" s="8" t="s">
        <v>149</v>
      </c>
      <c r="E88" s="50" t="s">
        <v>160</v>
      </c>
      <c r="F88" s="8">
        <v>4</v>
      </c>
      <c r="G88" s="8">
        <v>6</v>
      </c>
      <c r="H88" s="8">
        <v>-0.91629725829416553</v>
      </c>
      <c r="I88" s="8">
        <v>0.35951100563865579</v>
      </c>
      <c r="J88" s="8">
        <v>1</v>
      </c>
      <c r="K88" s="7" t="s">
        <v>14</v>
      </c>
      <c r="Q88"/>
    </row>
    <row r="89" spans="2:17" x14ac:dyDescent="0.2">
      <c r="B89" s="13" t="s">
        <v>2</v>
      </c>
      <c r="C89" s="8" t="s">
        <v>8</v>
      </c>
      <c r="D89" s="8" t="s">
        <v>149</v>
      </c>
      <c r="E89" s="50" t="s">
        <v>158</v>
      </c>
      <c r="F89" s="8">
        <v>4</v>
      </c>
      <c r="G89" s="8">
        <v>6</v>
      </c>
      <c r="H89" s="8">
        <v>0.30016634323429559</v>
      </c>
      <c r="I89" s="8">
        <v>0.76405027622304633</v>
      </c>
      <c r="J89" s="8">
        <v>1</v>
      </c>
      <c r="K89" s="7" t="s">
        <v>14</v>
      </c>
      <c r="Q89"/>
    </row>
    <row r="90" spans="2:17" x14ac:dyDescent="0.2">
      <c r="B90" s="13" t="s">
        <v>2</v>
      </c>
      <c r="C90" s="8" t="s">
        <v>8</v>
      </c>
      <c r="D90" s="8" t="s">
        <v>149</v>
      </c>
      <c r="E90" s="50" t="s">
        <v>157</v>
      </c>
      <c r="F90" s="8">
        <v>4</v>
      </c>
      <c r="G90" s="8">
        <v>6</v>
      </c>
      <c r="H90" s="8">
        <v>-0.61613091505986983</v>
      </c>
      <c r="I90" s="8">
        <v>0.53780811967684838</v>
      </c>
      <c r="J90" s="8">
        <v>1</v>
      </c>
      <c r="K90" s="7" t="s">
        <v>14</v>
      </c>
      <c r="Q90"/>
    </row>
    <row r="91" spans="2:17" x14ac:dyDescent="0.2">
      <c r="B91" s="13" t="s">
        <v>2</v>
      </c>
      <c r="C91" s="8" t="s">
        <v>8</v>
      </c>
      <c r="D91" s="50" t="s">
        <v>161</v>
      </c>
      <c r="E91" s="50" t="s">
        <v>160</v>
      </c>
      <c r="F91" s="8">
        <v>6</v>
      </c>
      <c r="G91" s="8">
        <v>6</v>
      </c>
      <c r="H91" s="8">
        <v>-2.8967248704427551</v>
      </c>
      <c r="I91" s="8">
        <v>3.7708029119954429E-3</v>
      </c>
      <c r="J91" s="8">
        <v>3.7708029119954432E-2</v>
      </c>
      <c r="K91" s="7" t="s">
        <v>16</v>
      </c>
      <c r="Q91"/>
    </row>
    <row r="92" spans="2:17" x14ac:dyDescent="0.2">
      <c r="B92" s="13" t="s">
        <v>2</v>
      </c>
      <c r="C92" s="8" t="s">
        <v>8</v>
      </c>
      <c r="D92" s="50" t="s">
        <v>161</v>
      </c>
      <c r="E92" s="50" t="s">
        <v>158</v>
      </c>
      <c r="F92" s="8">
        <v>6</v>
      </c>
      <c r="G92" s="8">
        <v>6</v>
      </c>
      <c r="H92" s="8">
        <v>-1.5366772178568271</v>
      </c>
      <c r="I92" s="8">
        <v>0.1243723727526103</v>
      </c>
      <c r="J92" s="8">
        <v>1</v>
      </c>
      <c r="K92" s="7" t="s">
        <v>14</v>
      </c>
      <c r="Q92"/>
    </row>
    <row r="93" spans="2:17" x14ac:dyDescent="0.2">
      <c r="B93" s="13" t="s">
        <v>2</v>
      </c>
      <c r="C93" s="8" t="s">
        <v>8</v>
      </c>
      <c r="D93" s="50" t="s">
        <v>161</v>
      </c>
      <c r="E93" s="50" t="s">
        <v>157</v>
      </c>
      <c r="F93" s="8">
        <v>6</v>
      </c>
      <c r="G93" s="8">
        <v>6</v>
      </c>
      <c r="H93" s="8">
        <v>-2.561128696428046</v>
      </c>
      <c r="I93" s="8">
        <v>1.043326993105502E-2</v>
      </c>
      <c r="J93" s="8">
        <v>0.1043326993105502</v>
      </c>
      <c r="K93" s="7" t="s">
        <v>14</v>
      </c>
      <c r="Q93"/>
    </row>
    <row r="94" spans="2:17" x14ac:dyDescent="0.2">
      <c r="B94" s="13" t="s">
        <v>2</v>
      </c>
      <c r="C94" s="8" t="s">
        <v>8</v>
      </c>
      <c r="D94" s="50" t="s">
        <v>160</v>
      </c>
      <c r="E94" s="50" t="s">
        <v>158</v>
      </c>
      <c r="F94" s="8">
        <v>6</v>
      </c>
      <c r="G94" s="8">
        <v>6</v>
      </c>
      <c r="H94" s="8">
        <v>1.360047652585928</v>
      </c>
      <c r="I94" s="8">
        <v>0.17381484474196421</v>
      </c>
      <c r="J94" s="8">
        <v>1</v>
      </c>
      <c r="K94" s="7" t="s">
        <v>14</v>
      </c>
      <c r="Q94"/>
    </row>
    <row r="95" spans="2:17" x14ac:dyDescent="0.2">
      <c r="B95" s="13" t="s">
        <v>2</v>
      </c>
      <c r="C95" s="8" t="s">
        <v>8</v>
      </c>
      <c r="D95" s="50" t="s">
        <v>160</v>
      </c>
      <c r="E95" s="50" t="s">
        <v>157</v>
      </c>
      <c r="F95" s="8">
        <v>6</v>
      </c>
      <c r="G95" s="8">
        <v>6</v>
      </c>
      <c r="H95" s="8">
        <v>0.33559617401470948</v>
      </c>
      <c r="I95" s="8">
        <v>0.73717540954187111</v>
      </c>
      <c r="J95" s="8">
        <v>1</v>
      </c>
      <c r="K95" s="7" t="s">
        <v>14</v>
      </c>
      <c r="Q95"/>
    </row>
    <row r="96" spans="2:17" x14ac:dyDescent="0.2">
      <c r="B96" s="13" t="s">
        <v>2</v>
      </c>
      <c r="C96" s="8" t="s">
        <v>8</v>
      </c>
      <c r="D96" s="50" t="s">
        <v>158</v>
      </c>
      <c r="E96" s="50" t="s">
        <v>157</v>
      </c>
      <c r="F96" s="8">
        <v>6</v>
      </c>
      <c r="G96" s="8">
        <v>6</v>
      </c>
      <c r="H96" s="8">
        <v>-1.024451478571218</v>
      </c>
      <c r="I96" s="8">
        <v>0.30562207774737438</v>
      </c>
      <c r="J96" s="8">
        <v>1</v>
      </c>
      <c r="K96" s="7" t="s">
        <v>14</v>
      </c>
      <c r="Q96"/>
    </row>
    <row r="97" spans="2:17" x14ac:dyDescent="0.2">
      <c r="B97" s="13" t="s">
        <v>3</v>
      </c>
      <c r="C97" s="8" t="s">
        <v>8</v>
      </c>
      <c r="D97" s="8" t="s">
        <v>149</v>
      </c>
      <c r="E97" s="50" t="s">
        <v>161</v>
      </c>
      <c r="F97" s="8">
        <v>4</v>
      </c>
      <c r="G97" s="8">
        <v>6</v>
      </c>
      <c r="H97" s="8">
        <v>7.3181750566156334E-2</v>
      </c>
      <c r="I97" s="8">
        <v>0.94166148838251607</v>
      </c>
      <c r="J97" s="8">
        <v>1</v>
      </c>
      <c r="K97" s="7" t="s">
        <v>14</v>
      </c>
      <c r="Q97"/>
    </row>
    <row r="98" spans="2:17" x14ac:dyDescent="0.2">
      <c r="B98" s="13" t="s">
        <v>3</v>
      </c>
      <c r="C98" s="8" t="s">
        <v>8</v>
      </c>
      <c r="D98" s="8" t="s">
        <v>149</v>
      </c>
      <c r="E98" s="50" t="s">
        <v>160</v>
      </c>
      <c r="F98" s="8">
        <v>4</v>
      </c>
      <c r="G98" s="8">
        <v>6</v>
      </c>
      <c r="H98" s="8">
        <v>-0.44722180901539971</v>
      </c>
      <c r="I98" s="8">
        <v>0.65471491623430778</v>
      </c>
      <c r="J98" s="8">
        <v>1</v>
      </c>
      <c r="K98" s="7" t="s">
        <v>14</v>
      </c>
      <c r="Q98"/>
    </row>
    <row r="99" spans="2:17" x14ac:dyDescent="0.2">
      <c r="B99" s="13" t="s">
        <v>3</v>
      </c>
      <c r="C99" s="8" t="s">
        <v>8</v>
      </c>
      <c r="D99" s="8" t="s">
        <v>149</v>
      </c>
      <c r="E99" s="50" t="s">
        <v>158</v>
      </c>
      <c r="F99" s="8">
        <v>4</v>
      </c>
      <c r="G99" s="8">
        <v>6</v>
      </c>
      <c r="H99" s="8">
        <v>0.56106008767386517</v>
      </c>
      <c r="I99" s="8">
        <v>0.57475657554442505</v>
      </c>
      <c r="J99" s="8">
        <v>1</v>
      </c>
      <c r="K99" s="7" t="s">
        <v>14</v>
      </c>
      <c r="Q99"/>
    </row>
    <row r="100" spans="2:17" x14ac:dyDescent="0.2">
      <c r="B100" s="13" t="s">
        <v>3</v>
      </c>
      <c r="C100" s="8" t="s">
        <v>8</v>
      </c>
      <c r="D100" s="8" t="s">
        <v>149</v>
      </c>
      <c r="E100" s="50" t="s">
        <v>157</v>
      </c>
      <c r="F100" s="8">
        <v>4</v>
      </c>
      <c r="G100" s="8">
        <v>6</v>
      </c>
      <c r="H100" s="8">
        <v>0.38217136406770541</v>
      </c>
      <c r="I100" s="8">
        <v>0.70233426081143624</v>
      </c>
      <c r="J100" s="8">
        <v>1</v>
      </c>
      <c r="K100" s="7" t="s">
        <v>14</v>
      </c>
      <c r="Q100"/>
    </row>
    <row r="101" spans="2:17" x14ac:dyDescent="0.2">
      <c r="B101" s="13" t="s">
        <v>3</v>
      </c>
      <c r="C101" s="8" t="s">
        <v>8</v>
      </c>
      <c r="D101" s="50" t="s">
        <v>161</v>
      </c>
      <c r="E101" s="50" t="s">
        <v>160</v>
      </c>
      <c r="F101" s="8">
        <v>6</v>
      </c>
      <c r="G101" s="8">
        <v>6</v>
      </c>
      <c r="H101" s="8">
        <v>-0.58182886747861073</v>
      </c>
      <c r="I101" s="8">
        <v>0.5606819575006311</v>
      </c>
      <c r="J101" s="8">
        <v>1</v>
      </c>
      <c r="K101" s="7" t="s">
        <v>14</v>
      </c>
      <c r="Q101"/>
    </row>
    <row r="102" spans="2:17" x14ac:dyDescent="0.2">
      <c r="B102" s="13" t="s">
        <v>3</v>
      </c>
      <c r="C102" s="8" t="s">
        <v>8</v>
      </c>
      <c r="D102" s="50" t="s">
        <v>161</v>
      </c>
      <c r="E102" s="50" t="s">
        <v>158</v>
      </c>
      <c r="F102" s="8">
        <v>6</v>
      </c>
      <c r="G102" s="8">
        <v>6</v>
      </c>
      <c r="H102" s="8">
        <v>0.54546456326119763</v>
      </c>
      <c r="I102" s="8">
        <v>0.5854340463692258</v>
      </c>
      <c r="J102" s="8">
        <v>1</v>
      </c>
      <c r="K102" s="7" t="s">
        <v>14</v>
      </c>
      <c r="Q102"/>
    </row>
    <row r="103" spans="2:17" x14ac:dyDescent="0.2">
      <c r="B103" s="13" t="s">
        <v>3</v>
      </c>
      <c r="C103" s="8" t="s">
        <v>8</v>
      </c>
      <c r="D103" s="50" t="s">
        <v>161</v>
      </c>
      <c r="E103" s="50" t="s">
        <v>157</v>
      </c>
      <c r="F103" s="8">
        <v>6</v>
      </c>
      <c r="G103" s="8">
        <v>6</v>
      </c>
      <c r="H103" s="8">
        <v>0.3454608900654253</v>
      </c>
      <c r="I103" s="8">
        <v>0.7297479076888449</v>
      </c>
      <c r="J103" s="8">
        <v>1</v>
      </c>
      <c r="K103" s="7" t="s">
        <v>14</v>
      </c>
      <c r="Q103"/>
    </row>
    <row r="104" spans="2:17" x14ac:dyDescent="0.2">
      <c r="B104" s="13" t="s">
        <v>3</v>
      </c>
      <c r="C104" s="8" t="s">
        <v>8</v>
      </c>
      <c r="D104" s="50" t="s">
        <v>160</v>
      </c>
      <c r="E104" s="50" t="s">
        <v>158</v>
      </c>
      <c r="F104" s="8">
        <v>6</v>
      </c>
      <c r="G104" s="8">
        <v>6</v>
      </c>
      <c r="H104" s="8">
        <v>1.1272934307398079</v>
      </c>
      <c r="I104" s="8">
        <v>0.25961843895965753</v>
      </c>
      <c r="J104" s="8">
        <v>1</v>
      </c>
      <c r="K104" s="7" t="s">
        <v>14</v>
      </c>
      <c r="Q104"/>
    </row>
    <row r="105" spans="2:17" x14ac:dyDescent="0.2">
      <c r="B105" s="13" t="s">
        <v>3</v>
      </c>
      <c r="C105" s="8" t="s">
        <v>8</v>
      </c>
      <c r="D105" s="50" t="s">
        <v>160</v>
      </c>
      <c r="E105" s="50" t="s">
        <v>157</v>
      </c>
      <c r="F105" s="8">
        <v>6</v>
      </c>
      <c r="G105" s="8">
        <v>6</v>
      </c>
      <c r="H105" s="8">
        <v>0.92728975754403598</v>
      </c>
      <c r="I105" s="8">
        <v>0.35377611082755861</v>
      </c>
      <c r="J105" s="8">
        <v>1</v>
      </c>
      <c r="K105" s="7" t="s">
        <v>14</v>
      </c>
      <c r="Q105"/>
    </row>
    <row r="106" spans="2:17" x14ac:dyDescent="0.2">
      <c r="B106" s="13" t="s">
        <v>3</v>
      </c>
      <c r="C106" s="8" t="s">
        <v>8</v>
      </c>
      <c r="D106" s="50" t="s">
        <v>158</v>
      </c>
      <c r="E106" s="50" t="s">
        <v>157</v>
      </c>
      <c r="F106" s="8">
        <v>6</v>
      </c>
      <c r="G106" s="8">
        <v>6</v>
      </c>
      <c r="H106" s="8">
        <v>-0.20000367319577231</v>
      </c>
      <c r="I106" s="8">
        <v>0.8414777083701086</v>
      </c>
      <c r="J106" s="8">
        <v>1</v>
      </c>
      <c r="K106" s="7" t="s">
        <v>14</v>
      </c>
      <c r="Q106"/>
    </row>
    <row r="107" spans="2:17" x14ac:dyDescent="0.2">
      <c r="B107" s="13" t="s">
        <v>4</v>
      </c>
      <c r="C107" s="8" t="s">
        <v>8</v>
      </c>
      <c r="D107" s="8" t="s">
        <v>149</v>
      </c>
      <c r="E107" s="50" t="s">
        <v>161</v>
      </c>
      <c r="F107" s="8">
        <v>4</v>
      </c>
      <c r="G107" s="8">
        <v>6</v>
      </c>
      <c r="H107" s="8">
        <v>3.069510122694004</v>
      </c>
      <c r="I107" s="8">
        <v>2.1441013953513769E-3</v>
      </c>
      <c r="J107" s="8">
        <v>2.144101395351377E-2</v>
      </c>
      <c r="K107" s="7" t="s">
        <v>16</v>
      </c>
      <c r="Q107"/>
    </row>
    <row r="108" spans="2:17" x14ac:dyDescent="0.2">
      <c r="B108" s="13" t="s">
        <v>4</v>
      </c>
      <c r="C108" s="8" t="s">
        <v>8</v>
      </c>
      <c r="D108" s="8" t="s">
        <v>149</v>
      </c>
      <c r="E108" s="50" t="s">
        <v>160</v>
      </c>
      <c r="F108" s="8">
        <v>4</v>
      </c>
      <c r="G108" s="8">
        <v>6</v>
      </c>
      <c r="H108" s="8">
        <v>2.952735281069776</v>
      </c>
      <c r="I108" s="8">
        <v>3.1497193924448648E-3</v>
      </c>
      <c r="J108" s="8">
        <v>3.1497193924448649E-2</v>
      </c>
      <c r="K108" s="7" t="s">
        <v>16</v>
      </c>
      <c r="Q108"/>
    </row>
    <row r="109" spans="2:17" x14ac:dyDescent="0.2">
      <c r="B109" s="13" t="s">
        <v>4</v>
      </c>
      <c r="C109" s="8" t="s">
        <v>8</v>
      </c>
      <c r="D109" s="8" t="s">
        <v>149</v>
      </c>
      <c r="E109" s="50" t="s">
        <v>158</v>
      </c>
      <c r="F109" s="8">
        <v>4</v>
      </c>
      <c r="G109" s="8">
        <v>6</v>
      </c>
      <c r="H109" s="8">
        <v>1.684894143435296</v>
      </c>
      <c r="I109" s="8">
        <v>9.2008996719635763E-2</v>
      </c>
      <c r="J109" s="8">
        <v>0.92008996719635761</v>
      </c>
      <c r="K109" s="7" t="s">
        <v>14</v>
      </c>
      <c r="Q109"/>
    </row>
    <row r="110" spans="2:17" x14ac:dyDescent="0.2">
      <c r="B110" s="13" t="s">
        <v>4</v>
      </c>
      <c r="C110" s="8" t="s">
        <v>8</v>
      </c>
      <c r="D110" s="8" t="s">
        <v>149</v>
      </c>
      <c r="E110" s="50" t="s">
        <v>157</v>
      </c>
      <c r="F110" s="8">
        <v>4</v>
      </c>
      <c r="G110" s="8">
        <v>6</v>
      </c>
      <c r="H110" s="8">
        <v>0.70064904974537068</v>
      </c>
      <c r="I110" s="8">
        <v>0.48352205986804891</v>
      </c>
      <c r="J110" s="8">
        <v>1</v>
      </c>
      <c r="K110" s="7" t="s">
        <v>14</v>
      </c>
      <c r="Q110"/>
    </row>
    <row r="111" spans="2:17" x14ac:dyDescent="0.2">
      <c r="B111" s="13" t="s">
        <v>4</v>
      </c>
      <c r="C111" s="8" t="s">
        <v>8</v>
      </c>
      <c r="D111" s="50" t="s">
        <v>161</v>
      </c>
      <c r="E111" s="50" t="s">
        <v>160</v>
      </c>
      <c r="F111" s="8">
        <v>6</v>
      </c>
      <c r="G111" s="8">
        <v>6</v>
      </c>
      <c r="H111" s="8">
        <v>-0.1305582419667731</v>
      </c>
      <c r="I111" s="8">
        <v>0.89612477797284562</v>
      </c>
      <c r="J111" s="8">
        <v>1</v>
      </c>
      <c r="K111" s="7" t="s">
        <v>14</v>
      </c>
      <c r="Q111"/>
    </row>
    <row r="112" spans="2:17" x14ac:dyDescent="0.2">
      <c r="B112" s="13" t="s">
        <v>4</v>
      </c>
      <c r="C112" s="8" t="s">
        <v>8</v>
      </c>
      <c r="D112" s="50" t="s">
        <v>161</v>
      </c>
      <c r="E112" s="50" t="s">
        <v>158</v>
      </c>
      <c r="F112" s="8">
        <v>6</v>
      </c>
      <c r="G112" s="8">
        <v>6</v>
      </c>
      <c r="H112" s="8">
        <v>-1.5480477261774559</v>
      </c>
      <c r="I112" s="8">
        <v>0.121610806251072</v>
      </c>
      <c r="J112" s="8">
        <v>1</v>
      </c>
      <c r="K112" s="7" t="s">
        <v>14</v>
      </c>
      <c r="Q112"/>
    </row>
    <row r="113" spans="2:17" x14ac:dyDescent="0.2">
      <c r="B113" s="13" t="s">
        <v>4</v>
      </c>
      <c r="C113" s="8" t="s">
        <v>8</v>
      </c>
      <c r="D113" s="50" t="s">
        <v>161</v>
      </c>
      <c r="E113" s="50" t="s">
        <v>157</v>
      </c>
      <c r="F113" s="8">
        <v>6</v>
      </c>
      <c r="G113" s="8">
        <v>6</v>
      </c>
      <c r="H113" s="8">
        <v>-2.6484671941831168</v>
      </c>
      <c r="I113" s="8">
        <v>8.085769651797664E-3</v>
      </c>
      <c r="J113" s="8">
        <v>8.085769651797664E-2</v>
      </c>
      <c r="K113" s="7" t="s">
        <v>14</v>
      </c>
      <c r="Q113"/>
    </row>
    <row r="114" spans="2:17" x14ac:dyDescent="0.2">
      <c r="B114" s="13" t="s">
        <v>4</v>
      </c>
      <c r="C114" s="8" t="s">
        <v>8</v>
      </c>
      <c r="D114" s="50" t="s">
        <v>160</v>
      </c>
      <c r="E114" s="50" t="s">
        <v>158</v>
      </c>
      <c r="F114" s="8">
        <v>6</v>
      </c>
      <c r="G114" s="8">
        <v>6</v>
      </c>
      <c r="H114" s="8">
        <v>-1.417489484210682</v>
      </c>
      <c r="I114" s="8">
        <v>0.1563398666990333</v>
      </c>
      <c r="J114" s="8">
        <v>1</v>
      </c>
      <c r="K114" s="7" t="s">
        <v>14</v>
      </c>
      <c r="Q114"/>
    </row>
    <row r="115" spans="2:17" x14ac:dyDescent="0.2">
      <c r="B115" s="13" t="s">
        <v>4</v>
      </c>
      <c r="C115" s="8" t="s">
        <v>8</v>
      </c>
      <c r="D115" s="50" t="s">
        <v>160</v>
      </c>
      <c r="E115" s="50" t="s">
        <v>157</v>
      </c>
      <c r="F115" s="8">
        <v>6</v>
      </c>
      <c r="G115" s="8">
        <v>6</v>
      </c>
      <c r="H115" s="8">
        <v>-2.5179089522163438</v>
      </c>
      <c r="I115" s="8">
        <v>1.180538333957159E-2</v>
      </c>
      <c r="J115" s="8">
        <v>0.1180538333957159</v>
      </c>
      <c r="K115" s="7" t="s">
        <v>14</v>
      </c>
      <c r="Q115"/>
    </row>
    <row r="116" spans="2:17" x14ac:dyDescent="0.2">
      <c r="B116" s="13" t="s">
        <v>4</v>
      </c>
      <c r="C116" s="8" t="s">
        <v>8</v>
      </c>
      <c r="D116" s="50" t="s">
        <v>158</v>
      </c>
      <c r="E116" s="50" t="s">
        <v>157</v>
      </c>
      <c r="F116" s="8">
        <v>6</v>
      </c>
      <c r="G116" s="8">
        <v>6</v>
      </c>
      <c r="H116" s="8">
        <v>-1.1004194680056609</v>
      </c>
      <c r="I116" s="8">
        <v>0.27114940002019738</v>
      </c>
      <c r="J116" s="8">
        <v>1</v>
      </c>
      <c r="K116" s="7" t="s">
        <v>14</v>
      </c>
      <c r="Q116"/>
    </row>
    <row r="117" spans="2:17" x14ac:dyDescent="0.2">
      <c r="B117" s="13" t="s">
        <v>167</v>
      </c>
      <c r="C117" s="8" t="s">
        <v>8</v>
      </c>
      <c r="D117" s="8" t="s">
        <v>149</v>
      </c>
      <c r="E117" s="50" t="s">
        <v>161</v>
      </c>
      <c r="F117" s="8">
        <v>4</v>
      </c>
      <c r="G117" s="8">
        <v>6</v>
      </c>
      <c r="H117" s="8">
        <v>-2.3047438833878608</v>
      </c>
      <c r="I117" s="8">
        <v>2.1180921610377979E-2</v>
      </c>
      <c r="J117" s="8">
        <v>0.21180921610377981</v>
      </c>
      <c r="K117" s="7" t="s">
        <v>14</v>
      </c>
      <c r="Q117"/>
    </row>
    <row r="118" spans="2:17" x14ac:dyDescent="0.2">
      <c r="B118" s="13" t="s">
        <v>167</v>
      </c>
      <c r="C118" s="8" t="s">
        <v>8</v>
      </c>
      <c r="D118" s="8" t="s">
        <v>149</v>
      </c>
      <c r="E118" s="50" t="s">
        <v>160</v>
      </c>
      <c r="F118" s="8">
        <v>4</v>
      </c>
      <c r="G118" s="8">
        <v>6</v>
      </c>
      <c r="H118" s="8">
        <v>-1.1804785744181729</v>
      </c>
      <c r="I118" s="8">
        <v>0.23780992704888221</v>
      </c>
      <c r="J118" s="8">
        <v>1</v>
      </c>
      <c r="K118" s="7" t="s">
        <v>14</v>
      </c>
      <c r="Q118"/>
    </row>
    <row r="119" spans="2:17" x14ac:dyDescent="0.2">
      <c r="B119" s="13" t="s">
        <v>167</v>
      </c>
      <c r="C119" s="8" t="s">
        <v>8</v>
      </c>
      <c r="D119" s="8" t="s">
        <v>149</v>
      </c>
      <c r="E119" s="50" t="s">
        <v>158</v>
      </c>
      <c r="F119" s="8">
        <v>4</v>
      </c>
      <c r="G119" s="8">
        <v>6</v>
      </c>
      <c r="H119" s="8">
        <v>-2.9793030687696742</v>
      </c>
      <c r="I119" s="8">
        <v>2.8890487126149158E-3</v>
      </c>
      <c r="J119" s="8">
        <v>2.889048712614916E-2</v>
      </c>
      <c r="K119" s="7" t="s">
        <v>16</v>
      </c>
      <c r="Q119"/>
    </row>
    <row r="120" spans="2:17" x14ac:dyDescent="0.2">
      <c r="B120" s="13" t="s">
        <v>167</v>
      </c>
      <c r="C120" s="8" t="s">
        <v>8</v>
      </c>
      <c r="D120" s="8" t="s">
        <v>149</v>
      </c>
      <c r="E120" s="50" t="s">
        <v>157</v>
      </c>
      <c r="F120" s="8">
        <v>4</v>
      </c>
      <c r="G120" s="8">
        <v>6</v>
      </c>
      <c r="H120" s="8">
        <v>-1.7426112289030169</v>
      </c>
      <c r="I120" s="8">
        <v>8.140154725859354E-2</v>
      </c>
      <c r="J120" s="8">
        <v>0.81401547258593543</v>
      </c>
      <c r="K120" s="7" t="s">
        <v>14</v>
      </c>
      <c r="Q120"/>
    </row>
    <row r="121" spans="2:17" x14ac:dyDescent="0.2">
      <c r="B121" s="13" t="s">
        <v>167</v>
      </c>
      <c r="C121" s="8" t="s">
        <v>8</v>
      </c>
      <c r="D121" s="50" t="s">
        <v>161</v>
      </c>
      <c r="E121" s="50" t="s">
        <v>160</v>
      </c>
      <c r="F121" s="8">
        <v>6</v>
      </c>
      <c r="G121" s="8">
        <v>6</v>
      </c>
      <c r="H121" s="8">
        <v>1.2569668278005131</v>
      </c>
      <c r="I121" s="8">
        <v>0.20876564771486589</v>
      </c>
      <c r="J121" s="8">
        <v>1</v>
      </c>
      <c r="K121" s="7" t="s">
        <v>14</v>
      </c>
      <c r="Q121"/>
    </row>
    <row r="122" spans="2:17" x14ac:dyDescent="0.2">
      <c r="B122" s="13" t="s">
        <v>167</v>
      </c>
      <c r="C122" s="8" t="s">
        <v>8</v>
      </c>
      <c r="D122" s="50" t="s">
        <v>161</v>
      </c>
      <c r="E122" s="50" t="s">
        <v>158</v>
      </c>
      <c r="F122" s="8">
        <v>6</v>
      </c>
      <c r="G122" s="8">
        <v>6</v>
      </c>
      <c r="H122" s="8">
        <v>-0.75418009668030805</v>
      </c>
      <c r="I122" s="8">
        <v>0.45074108716419831</v>
      </c>
      <c r="J122" s="8">
        <v>1</v>
      </c>
      <c r="K122" s="7" t="s">
        <v>14</v>
      </c>
      <c r="Q122"/>
    </row>
    <row r="123" spans="2:17" x14ac:dyDescent="0.2">
      <c r="B123" s="13" t="s">
        <v>167</v>
      </c>
      <c r="C123" s="8" t="s">
        <v>8</v>
      </c>
      <c r="D123" s="50" t="s">
        <v>161</v>
      </c>
      <c r="E123" s="50" t="s">
        <v>157</v>
      </c>
      <c r="F123" s="8">
        <v>6</v>
      </c>
      <c r="G123" s="8">
        <v>6</v>
      </c>
      <c r="H123" s="8">
        <v>0.62848341390025697</v>
      </c>
      <c r="I123" s="8">
        <v>0.52968730867570701</v>
      </c>
      <c r="J123" s="8">
        <v>1</v>
      </c>
      <c r="K123" s="7" t="s">
        <v>14</v>
      </c>
      <c r="Q123"/>
    </row>
    <row r="124" spans="2:17" x14ac:dyDescent="0.2">
      <c r="B124" s="13" t="s">
        <v>167</v>
      </c>
      <c r="C124" s="8" t="s">
        <v>8</v>
      </c>
      <c r="D124" s="50" t="s">
        <v>160</v>
      </c>
      <c r="E124" s="50" t="s">
        <v>158</v>
      </c>
      <c r="F124" s="8">
        <v>6</v>
      </c>
      <c r="G124" s="8">
        <v>6</v>
      </c>
      <c r="H124" s="8">
        <v>-2.0111469244808222</v>
      </c>
      <c r="I124" s="8">
        <v>4.4309939982225453E-2</v>
      </c>
      <c r="J124" s="8">
        <v>0.44309939982225449</v>
      </c>
      <c r="K124" s="7" t="s">
        <v>14</v>
      </c>
      <c r="Q124"/>
    </row>
    <row r="125" spans="2:17" x14ac:dyDescent="0.2">
      <c r="B125" s="13" t="s">
        <v>167</v>
      </c>
      <c r="C125" s="8" t="s">
        <v>8</v>
      </c>
      <c r="D125" s="50" t="s">
        <v>160</v>
      </c>
      <c r="E125" s="50" t="s">
        <v>157</v>
      </c>
      <c r="F125" s="8">
        <v>6</v>
      </c>
      <c r="G125" s="8">
        <v>6</v>
      </c>
      <c r="H125" s="8">
        <v>-0.62848341390025664</v>
      </c>
      <c r="I125" s="8">
        <v>0.52968730867570735</v>
      </c>
      <c r="J125" s="8">
        <v>1</v>
      </c>
      <c r="K125" s="7" t="s">
        <v>14</v>
      </c>
      <c r="Q125"/>
    </row>
    <row r="126" spans="2:17" x14ac:dyDescent="0.2">
      <c r="B126" s="13" t="s">
        <v>167</v>
      </c>
      <c r="C126" s="8" t="s">
        <v>8</v>
      </c>
      <c r="D126" s="50" t="s">
        <v>158</v>
      </c>
      <c r="E126" s="50" t="s">
        <v>157</v>
      </c>
      <c r="F126" s="8">
        <v>6</v>
      </c>
      <c r="G126" s="8">
        <v>6</v>
      </c>
      <c r="H126" s="8">
        <v>1.3826635105805649</v>
      </c>
      <c r="I126" s="8">
        <v>0.16676806534273159</v>
      </c>
      <c r="J126" s="8">
        <v>1</v>
      </c>
      <c r="K126" s="7" t="s">
        <v>14</v>
      </c>
      <c r="Q126"/>
    </row>
    <row r="127" spans="2:17" x14ac:dyDescent="0.2">
      <c r="B127" s="13" t="s">
        <v>166</v>
      </c>
      <c r="C127" s="8" t="s">
        <v>8</v>
      </c>
      <c r="D127" s="8" t="s">
        <v>149</v>
      </c>
      <c r="E127" s="50" t="s">
        <v>161</v>
      </c>
      <c r="F127" s="8">
        <v>4</v>
      </c>
      <c r="G127" s="8">
        <v>6</v>
      </c>
      <c r="H127" s="8">
        <v>1.4735321751253709</v>
      </c>
      <c r="I127" s="8">
        <v>0.14060759463600511</v>
      </c>
      <c r="J127" s="8">
        <v>1</v>
      </c>
      <c r="K127" s="7" t="s">
        <v>14</v>
      </c>
      <c r="Q127"/>
    </row>
    <row r="128" spans="2:17" x14ac:dyDescent="0.2">
      <c r="B128" s="13" t="s">
        <v>166</v>
      </c>
      <c r="C128" s="8" t="s">
        <v>8</v>
      </c>
      <c r="D128" s="8" t="s">
        <v>149</v>
      </c>
      <c r="E128" s="50" t="s">
        <v>160</v>
      </c>
      <c r="F128" s="8">
        <v>4</v>
      </c>
      <c r="G128" s="8">
        <v>6</v>
      </c>
      <c r="H128" s="8">
        <v>1.6002876310501339</v>
      </c>
      <c r="I128" s="8">
        <v>0.10953478952807889</v>
      </c>
      <c r="J128" s="8">
        <v>1</v>
      </c>
      <c r="K128" s="7" t="s">
        <v>14</v>
      </c>
      <c r="Q128"/>
    </row>
    <row r="129" spans="2:17" x14ac:dyDescent="0.2">
      <c r="B129" s="13" t="s">
        <v>166</v>
      </c>
      <c r="C129" s="8" t="s">
        <v>8</v>
      </c>
      <c r="D129" s="8" t="s">
        <v>149</v>
      </c>
      <c r="E129" s="50" t="s">
        <v>158</v>
      </c>
      <c r="F129" s="8">
        <v>4</v>
      </c>
      <c r="G129" s="8">
        <v>6</v>
      </c>
      <c r="H129" s="8">
        <v>0.55455511967083837</v>
      </c>
      <c r="I129" s="8">
        <v>0.57919899417437604</v>
      </c>
      <c r="J129" s="8">
        <v>1</v>
      </c>
      <c r="K129" s="7" t="s">
        <v>14</v>
      </c>
      <c r="Q129"/>
    </row>
    <row r="130" spans="2:17" x14ac:dyDescent="0.2">
      <c r="B130" s="13" t="s">
        <v>166</v>
      </c>
      <c r="C130" s="8" t="s">
        <v>8</v>
      </c>
      <c r="D130" s="8" t="s">
        <v>149</v>
      </c>
      <c r="E130" s="50" t="s">
        <v>157</v>
      </c>
      <c r="F130" s="8">
        <v>4</v>
      </c>
      <c r="G130" s="8">
        <v>6</v>
      </c>
      <c r="H130" s="8">
        <v>0.80806603152036471</v>
      </c>
      <c r="I130" s="8">
        <v>0.41905257089173209</v>
      </c>
      <c r="J130" s="8">
        <v>1</v>
      </c>
      <c r="K130" s="7" t="s">
        <v>14</v>
      </c>
      <c r="Q130"/>
    </row>
    <row r="131" spans="2:17" x14ac:dyDescent="0.2">
      <c r="B131" s="13" t="s">
        <v>166</v>
      </c>
      <c r="C131" s="8" t="s">
        <v>8</v>
      </c>
      <c r="D131" s="50" t="s">
        <v>161</v>
      </c>
      <c r="E131" s="50" t="s">
        <v>160</v>
      </c>
      <c r="F131" s="8">
        <v>6</v>
      </c>
      <c r="G131" s="8">
        <v>6</v>
      </c>
      <c r="H131" s="8">
        <v>0.14171690798337461</v>
      </c>
      <c r="I131" s="8">
        <v>0.88730361909929556</v>
      </c>
      <c r="J131" s="8">
        <v>1</v>
      </c>
      <c r="K131" s="7" t="s">
        <v>14</v>
      </c>
      <c r="Q131"/>
    </row>
    <row r="132" spans="2:17" x14ac:dyDescent="0.2">
      <c r="B132" s="13" t="s">
        <v>166</v>
      </c>
      <c r="C132" s="8" t="s">
        <v>8</v>
      </c>
      <c r="D132" s="50" t="s">
        <v>161</v>
      </c>
      <c r="E132" s="50" t="s">
        <v>158</v>
      </c>
      <c r="F132" s="8">
        <v>6</v>
      </c>
      <c r="G132" s="8">
        <v>6</v>
      </c>
      <c r="H132" s="8">
        <v>-1.027447582879464</v>
      </c>
      <c r="I132" s="8">
        <v>0.30420975550769241</v>
      </c>
      <c r="J132" s="8">
        <v>1</v>
      </c>
      <c r="K132" s="7" t="s">
        <v>14</v>
      </c>
      <c r="Q132"/>
    </row>
    <row r="133" spans="2:17" x14ac:dyDescent="0.2">
      <c r="B133" s="13" t="s">
        <v>166</v>
      </c>
      <c r="C133" s="8" t="s">
        <v>8</v>
      </c>
      <c r="D133" s="50" t="s">
        <v>161</v>
      </c>
      <c r="E133" s="50" t="s">
        <v>157</v>
      </c>
      <c r="F133" s="8">
        <v>6</v>
      </c>
      <c r="G133" s="8">
        <v>6</v>
      </c>
      <c r="H133" s="8">
        <v>-0.74401376691271537</v>
      </c>
      <c r="I133" s="8">
        <v>0.45686814643638768</v>
      </c>
      <c r="J133" s="8">
        <v>1</v>
      </c>
      <c r="K133" s="7" t="s">
        <v>14</v>
      </c>
      <c r="Q133"/>
    </row>
    <row r="134" spans="2:17" x14ac:dyDescent="0.2">
      <c r="B134" s="13" t="s">
        <v>166</v>
      </c>
      <c r="C134" s="8" t="s">
        <v>8</v>
      </c>
      <c r="D134" s="50" t="s">
        <v>160</v>
      </c>
      <c r="E134" s="50" t="s">
        <v>158</v>
      </c>
      <c r="F134" s="8">
        <v>6</v>
      </c>
      <c r="G134" s="8">
        <v>6</v>
      </c>
      <c r="H134" s="8">
        <v>-1.1691644908628389</v>
      </c>
      <c r="I134" s="8">
        <v>0.24233736470423381</v>
      </c>
      <c r="J134" s="8">
        <v>1</v>
      </c>
      <c r="K134" s="7" t="s">
        <v>14</v>
      </c>
      <c r="Q134"/>
    </row>
    <row r="135" spans="2:17" x14ac:dyDescent="0.2">
      <c r="B135" s="13" t="s">
        <v>166</v>
      </c>
      <c r="C135" s="8" t="s">
        <v>8</v>
      </c>
      <c r="D135" s="50" t="s">
        <v>160</v>
      </c>
      <c r="E135" s="50" t="s">
        <v>157</v>
      </c>
      <c r="F135" s="8">
        <v>6</v>
      </c>
      <c r="G135" s="8">
        <v>6</v>
      </c>
      <c r="H135" s="8">
        <v>-0.88573067489609003</v>
      </c>
      <c r="I135" s="8">
        <v>0.3757626745157116</v>
      </c>
      <c r="J135" s="8">
        <v>1</v>
      </c>
      <c r="K135" s="7" t="s">
        <v>14</v>
      </c>
      <c r="Q135"/>
    </row>
    <row r="136" spans="2:17" x14ac:dyDescent="0.2">
      <c r="B136" s="13" t="s">
        <v>166</v>
      </c>
      <c r="C136" s="8" t="s">
        <v>8</v>
      </c>
      <c r="D136" s="50" t="s">
        <v>158</v>
      </c>
      <c r="E136" s="50" t="s">
        <v>157</v>
      </c>
      <c r="F136" s="8">
        <v>6</v>
      </c>
      <c r="G136" s="8">
        <v>6</v>
      </c>
      <c r="H136" s="8">
        <v>0.28343381596674883</v>
      </c>
      <c r="I136" s="8">
        <v>0.7768443093125853</v>
      </c>
      <c r="J136" s="8">
        <v>1</v>
      </c>
      <c r="K136" s="7" t="s">
        <v>14</v>
      </c>
      <c r="Q136"/>
    </row>
    <row r="137" spans="2:17" x14ac:dyDescent="0.2">
      <c r="B137" s="13" t="s">
        <v>5</v>
      </c>
      <c r="C137" s="8" t="s">
        <v>8</v>
      </c>
      <c r="D137" s="8" t="s">
        <v>149</v>
      </c>
      <c r="E137" s="50" t="s">
        <v>161</v>
      </c>
      <c r="F137" s="8">
        <v>4</v>
      </c>
      <c r="G137" s="8">
        <v>6</v>
      </c>
      <c r="H137" s="8">
        <v>1.877128319301034</v>
      </c>
      <c r="I137" s="8">
        <v>6.0500508877870979E-2</v>
      </c>
      <c r="J137" s="8">
        <v>0.60500508877870973</v>
      </c>
      <c r="K137" s="7" t="s">
        <v>14</v>
      </c>
      <c r="Q137"/>
    </row>
    <row r="138" spans="2:17" x14ac:dyDescent="0.2">
      <c r="B138" s="13" t="s">
        <v>5</v>
      </c>
      <c r="C138" s="8" t="s">
        <v>8</v>
      </c>
      <c r="D138" s="8" t="s">
        <v>149</v>
      </c>
      <c r="E138" s="50" t="s">
        <v>160</v>
      </c>
      <c r="F138" s="8">
        <v>4</v>
      </c>
      <c r="G138" s="8">
        <v>6</v>
      </c>
      <c r="H138" s="8">
        <v>3.233708449216067</v>
      </c>
      <c r="I138" s="8">
        <v>1.2219412762937E-3</v>
      </c>
      <c r="J138" s="8">
        <v>1.2219412762937001E-2</v>
      </c>
      <c r="K138" s="7" t="s">
        <v>16</v>
      </c>
      <c r="Q138"/>
    </row>
    <row r="139" spans="2:17" x14ac:dyDescent="0.2">
      <c r="B139" s="13" t="s">
        <v>5</v>
      </c>
      <c r="C139" s="8" t="s">
        <v>8</v>
      </c>
      <c r="D139" s="8" t="s">
        <v>149</v>
      </c>
      <c r="E139" s="50" t="s">
        <v>158</v>
      </c>
      <c r="F139" s="8">
        <v>4</v>
      </c>
      <c r="G139" s="8">
        <v>6</v>
      </c>
      <c r="H139" s="8">
        <v>2.870902135401582</v>
      </c>
      <c r="I139" s="8">
        <v>4.0930222010462612E-3</v>
      </c>
      <c r="J139" s="8">
        <v>4.0930222010462612E-2</v>
      </c>
      <c r="K139" s="7" t="s">
        <v>16</v>
      </c>
      <c r="Q139"/>
    </row>
    <row r="140" spans="2:17" x14ac:dyDescent="0.2">
      <c r="B140" s="13" t="s">
        <v>5</v>
      </c>
      <c r="C140" s="8" t="s">
        <v>8</v>
      </c>
      <c r="D140" s="8" t="s">
        <v>149</v>
      </c>
      <c r="E140" s="50" t="s">
        <v>157</v>
      </c>
      <c r="F140" s="8">
        <v>4</v>
      </c>
      <c r="G140" s="8">
        <v>6</v>
      </c>
      <c r="H140" s="8">
        <v>1.9559992570867919</v>
      </c>
      <c r="I140" s="8">
        <v>5.0465241619820272E-2</v>
      </c>
      <c r="J140" s="8">
        <v>0.50465241619820267</v>
      </c>
      <c r="K140" s="7" t="s">
        <v>14</v>
      </c>
      <c r="Q140"/>
    </row>
    <row r="141" spans="2:17" x14ac:dyDescent="0.2">
      <c r="B141" s="13" t="s">
        <v>5</v>
      </c>
      <c r="C141" s="8" t="s">
        <v>8</v>
      </c>
      <c r="D141" s="50" t="s">
        <v>161</v>
      </c>
      <c r="E141" s="50" t="s">
        <v>160</v>
      </c>
      <c r="F141" s="8">
        <v>6</v>
      </c>
      <c r="G141" s="8">
        <v>6</v>
      </c>
      <c r="H141" s="8">
        <v>1.516702693707755</v>
      </c>
      <c r="I141" s="8">
        <v>0.12934176390664659</v>
      </c>
      <c r="J141" s="8">
        <v>1</v>
      </c>
      <c r="K141" s="7" t="s">
        <v>14</v>
      </c>
      <c r="Q141"/>
    </row>
    <row r="142" spans="2:17" x14ac:dyDescent="0.2">
      <c r="B142" s="13" t="s">
        <v>5</v>
      </c>
      <c r="C142" s="8" t="s">
        <v>8</v>
      </c>
      <c r="D142" s="50" t="s">
        <v>161</v>
      </c>
      <c r="E142" s="50" t="s">
        <v>158</v>
      </c>
      <c r="F142" s="8">
        <v>6</v>
      </c>
      <c r="G142" s="8">
        <v>6</v>
      </c>
      <c r="H142" s="8">
        <v>1.1110729035300999</v>
      </c>
      <c r="I142" s="8">
        <v>0.266536970120832</v>
      </c>
      <c r="J142" s="8">
        <v>1</v>
      </c>
      <c r="K142" s="7" t="s">
        <v>14</v>
      </c>
      <c r="Q142"/>
    </row>
    <row r="143" spans="2:17" x14ac:dyDescent="0.2">
      <c r="B143" s="13" t="s">
        <v>5</v>
      </c>
      <c r="C143" s="8" t="s">
        <v>8</v>
      </c>
      <c r="D143" s="50" t="s">
        <v>161</v>
      </c>
      <c r="E143" s="50" t="s">
        <v>157</v>
      </c>
      <c r="F143" s="8">
        <v>6</v>
      </c>
      <c r="G143" s="8">
        <v>6</v>
      </c>
      <c r="H143" s="8">
        <v>8.8180389169055767E-2</v>
      </c>
      <c r="I143" s="8">
        <v>0.92973330376781527</v>
      </c>
      <c r="J143" s="8">
        <v>1</v>
      </c>
      <c r="K143" s="7" t="s">
        <v>14</v>
      </c>
      <c r="Q143"/>
    </row>
    <row r="144" spans="2:17" x14ac:dyDescent="0.2">
      <c r="B144" s="13" t="s">
        <v>5</v>
      </c>
      <c r="C144" s="8" t="s">
        <v>8</v>
      </c>
      <c r="D144" s="50" t="s">
        <v>160</v>
      </c>
      <c r="E144" s="50" t="s">
        <v>158</v>
      </c>
      <c r="F144" s="8">
        <v>6</v>
      </c>
      <c r="G144" s="8">
        <v>6</v>
      </c>
      <c r="H144" s="8">
        <v>-0.40562979017765488</v>
      </c>
      <c r="I144" s="8">
        <v>0.68501463676704721</v>
      </c>
      <c r="J144" s="8">
        <v>1</v>
      </c>
      <c r="K144" s="7" t="s">
        <v>14</v>
      </c>
      <c r="Q144"/>
    </row>
    <row r="145" spans="2:17" x14ac:dyDescent="0.2">
      <c r="B145" s="13" t="s">
        <v>5</v>
      </c>
      <c r="C145" s="8" t="s">
        <v>8</v>
      </c>
      <c r="D145" s="50" t="s">
        <v>160</v>
      </c>
      <c r="E145" s="50" t="s">
        <v>157</v>
      </c>
      <c r="F145" s="8">
        <v>6</v>
      </c>
      <c r="G145" s="8">
        <v>6</v>
      </c>
      <c r="H145" s="8">
        <v>-1.428522304538699</v>
      </c>
      <c r="I145" s="8">
        <v>0.15314157937723449</v>
      </c>
      <c r="J145" s="8">
        <v>1</v>
      </c>
      <c r="K145" s="7" t="s">
        <v>14</v>
      </c>
      <c r="Q145"/>
    </row>
    <row r="146" spans="2:17" x14ac:dyDescent="0.2">
      <c r="B146" s="13" t="s">
        <v>5</v>
      </c>
      <c r="C146" s="8" t="s">
        <v>8</v>
      </c>
      <c r="D146" s="50" t="s">
        <v>158</v>
      </c>
      <c r="E146" s="50" t="s">
        <v>157</v>
      </c>
      <c r="F146" s="8">
        <v>6</v>
      </c>
      <c r="G146" s="8">
        <v>6</v>
      </c>
      <c r="H146" s="8">
        <v>-1.0228925143610439</v>
      </c>
      <c r="I146" s="8">
        <v>0.30635866918953408</v>
      </c>
      <c r="J146" s="8">
        <v>1</v>
      </c>
      <c r="K146" s="7" t="s">
        <v>14</v>
      </c>
      <c r="Q146"/>
    </row>
    <row r="147" spans="2:17" x14ac:dyDescent="0.2">
      <c r="B147" s="13" t="s">
        <v>165</v>
      </c>
      <c r="C147" s="8" t="s">
        <v>8</v>
      </c>
      <c r="D147" s="8" t="s">
        <v>149</v>
      </c>
      <c r="E147" s="50" t="s">
        <v>161</v>
      </c>
      <c r="F147" s="8">
        <v>4</v>
      </c>
      <c r="G147" s="8">
        <v>6</v>
      </c>
      <c r="H147" s="8">
        <v>1.540782844725533</v>
      </c>
      <c r="I147" s="8">
        <v>0.1233696460487356</v>
      </c>
      <c r="J147" s="8">
        <v>1</v>
      </c>
      <c r="K147" s="7" t="s">
        <v>14</v>
      </c>
      <c r="Q147"/>
    </row>
    <row r="148" spans="2:17" x14ac:dyDescent="0.2">
      <c r="B148" s="13" t="s">
        <v>165</v>
      </c>
      <c r="C148" s="8" t="s">
        <v>8</v>
      </c>
      <c r="D148" s="8" t="s">
        <v>149</v>
      </c>
      <c r="E148" s="50" t="s">
        <v>160</v>
      </c>
      <c r="F148" s="8">
        <v>4</v>
      </c>
      <c r="G148" s="8">
        <v>6</v>
      </c>
      <c r="H148" s="8">
        <v>1.4613610486056601</v>
      </c>
      <c r="I148" s="8">
        <v>0.1439163842769566</v>
      </c>
      <c r="J148" s="8">
        <v>1</v>
      </c>
      <c r="K148" s="7" t="s">
        <v>14</v>
      </c>
      <c r="Q148"/>
    </row>
    <row r="149" spans="2:17" x14ac:dyDescent="0.2">
      <c r="B149" s="13" t="s">
        <v>165</v>
      </c>
      <c r="C149" s="8" t="s">
        <v>8</v>
      </c>
      <c r="D149" s="8" t="s">
        <v>149</v>
      </c>
      <c r="E149" s="50" t="s">
        <v>158</v>
      </c>
      <c r="F149" s="8">
        <v>4</v>
      </c>
      <c r="G149" s="8">
        <v>6</v>
      </c>
      <c r="H149" s="8">
        <v>1.890238747652973</v>
      </c>
      <c r="I149" s="8">
        <v>5.8726036652233263E-2</v>
      </c>
      <c r="J149" s="8">
        <v>0.5872603665223326</v>
      </c>
      <c r="K149" s="7" t="s">
        <v>14</v>
      </c>
      <c r="Q149"/>
    </row>
    <row r="150" spans="2:17" x14ac:dyDescent="0.2">
      <c r="B150" s="13" t="s">
        <v>165</v>
      </c>
      <c r="C150" s="8" t="s">
        <v>8</v>
      </c>
      <c r="D150" s="8" t="s">
        <v>149</v>
      </c>
      <c r="E150" s="50" t="s">
        <v>157</v>
      </c>
      <c r="F150" s="8">
        <v>4</v>
      </c>
      <c r="G150" s="8">
        <v>6</v>
      </c>
      <c r="H150" s="8">
        <v>1.5566672039495071</v>
      </c>
      <c r="I150" s="8">
        <v>0.11954951901096</v>
      </c>
      <c r="J150" s="8">
        <v>1</v>
      </c>
      <c r="K150" s="7" t="s">
        <v>14</v>
      </c>
      <c r="Q150"/>
    </row>
    <row r="151" spans="2:17" x14ac:dyDescent="0.2">
      <c r="B151" s="13" t="s">
        <v>165</v>
      </c>
      <c r="C151" s="8" t="s">
        <v>8</v>
      </c>
      <c r="D151" s="50" t="s">
        <v>161</v>
      </c>
      <c r="E151" s="50" t="s">
        <v>160</v>
      </c>
      <c r="F151" s="8">
        <v>6</v>
      </c>
      <c r="G151" s="8">
        <v>6</v>
      </c>
      <c r="H151" s="8">
        <v>-8.8796267509582569E-2</v>
      </c>
      <c r="I151" s="8">
        <v>0.92924382407064954</v>
      </c>
      <c r="J151" s="8">
        <v>1</v>
      </c>
      <c r="K151" s="7" t="s">
        <v>14</v>
      </c>
      <c r="Q151"/>
    </row>
    <row r="152" spans="2:17" x14ac:dyDescent="0.2">
      <c r="B152" s="13" t="s">
        <v>165</v>
      </c>
      <c r="C152" s="8" t="s">
        <v>8</v>
      </c>
      <c r="D152" s="50" t="s">
        <v>161</v>
      </c>
      <c r="E152" s="50" t="s">
        <v>158</v>
      </c>
      <c r="F152" s="8">
        <v>6</v>
      </c>
      <c r="G152" s="8">
        <v>6</v>
      </c>
      <c r="H152" s="8">
        <v>0.39070357704216241</v>
      </c>
      <c r="I152" s="8">
        <v>0.69601635452254407</v>
      </c>
      <c r="J152" s="8">
        <v>1</v>
      </c>
      <c r="K152" s="7" t="s">
        <v>14</v>
      </c>
      <c r="Q152"/>
    </row>
    <row r="153" spans="2:17" x14ac:dyDescent="0.2">
      <c r="B153" s="13" t="s">
        <v>165</v>
      </c>
      <c r="C153" s="8" t="s">
        <v>8</v>
      </c>
      <c r="D153" s="50" t="s">
        <v>161</v>
      </c>
      <c r="E153" s="50" t="s">
        <v>157</v>
      </c>
      <c r="F153" s="8">
        <v>6</v>
      </c>
      <c r="G153" s="8">
        <v>6</v>
      </c>
      <c r="H153" s="8">
        <v>1.7759253501916209E-2</v>
      </c>
      <c r="I153" s="8">
        <v>0.98583091062409678</v>
      </c>
      <c r="J153" s="8">
        <v>1</v>
      </c>
      <c r="K153" s="7" t="s">
        <v>14</v>
      </c>
      <c r="Q153"/>
    </row>
    <row r="154" spans="2:17" x14ac:dyDescent="0.2">
      <c r="B154" s="13" t="s">
        <v>165</v>
      </c>
      <c r="C154" s="8" t="s">
        <v>8</v>
      </c>
      <c r="D154" s="50" t="s">
        <v>160</v>
      </c>
      <c r="E154" s="50" t="s">
        <v>158</v>
      </c>
      <c r="F154" s="8">
        <v>6</v>
      </c>
      <c r="G154" s="8">
        <v>6</v>
      </c>
      <c r="H154" s="8">
        <v>0.47949984455174488</v>
      </c>
      <c r="I154" s="8">
        <v>0.63158307877379549</v>
      </c>
      <c r="J154" s="8">
        <v>1</v>
      </c>
      <c r="K154" s="7" t="s">
        <v>14</v>
      </c>
      <c r="Q154"/>
    </row>
    <row r="155" spans="2:17" x14ac:dyDescent="0.2">
      <c r="B155" s="13" t="s">
        <v>165</v>
      </c>
      <c r="C155" s="8" t="s">
        <v>8</v>
      </c>
      <c r="D155" s="50" t="s">
        <v>160</v>
      </c>
      <c r="E155" s="50" t="s">
        <v>157</v>
      </c>
      <c r="F155" s="8">
        <v>6</v>
      </c>
      <c r="G155" s="8">
        <v>6</v>
      </c>
      <c r="H155" s="8">
        <v>0.1065555210114988</v>
      </c>
      <c r="I155" s="8">
        <v>0.91514160669824141</v>
      </c>
      <c r="J155" s="8">
        <v>1</v>
      </c>
      <c r="K155" s="7" t="s">
        <v>14</v>
      </c>
      <c r="Q155"/>
    </row>
    <row r="156" spans="2:17" x14ac:dyDescent="0.2">
      <c r="B156" s="13" t="s">
        <v>165</v>
      </c>
      <c r="C156" s="8" t="s">
        <v>8</v>
      </c>
      <c r="D156" s="50" t="s">
        <v>158</v>
      </c>
      <c r="E156" s="50" t="s">
        <v>157</v>
      </c>
      <c r="F156" s="8">
        <v>6</v>
      </c>
      <c r="G156" s="8">
        <v>6</v>
      </c>
      <c r="H156" s="8">
        <v>-0.37294432354024609</v>
      </c>
      <c r="I156" s="8">
        <v>0.70918988252470549</v>
      </c>
      <c r="J156" s="8">
        <v>1</v>
      </c>
      <c r="K156" s="7" t="s">
        <v>14</v>
      </c>
      <c r="Q156"/>
    </row>
    <row r="157" spans="2:17" x14ac:dyDescent="0.2">
      <c r="B157" s="13" t="s">
        <v>164</v>
      </c>
      <c r="C157" s="8" t="s">
        <v>8</v>
      </c>
      <c r="D157" s="8" t="s">
        <v>149</v>
      </c>
      <c r="E157" s="50" t="s">
        <v>161</v>
      </c>
      <c r="F157" s="8">
        <v>4</v>
      </c>
      <c r="G157" s="8">
        <v>6</v>
      </c>
      <c r="H157" s="8">
        <v>1.2722940752833589</v>
      </c>
      <c r="I157" s="8">
        <v>0.20326865287783241</v>
      </c>
      <c r="J157" s="8">
        <v>1</v>
      </c>
      <c r="K157" s="7" t="s">
        <v>14</v>
      </c>
      <c r="Q157"/>
    </row>
    <row r="158" spans="2:17" x14ac:dyDescent="0.2">
      <c r="B158" s="13" t="s">
        <v>164</v>
      </c>
      <c r="C158" s="8" t="s">
        <v>8</v>
      </c>
      <c r="D158" s="8" t="s">
        <v>149</v>
      </c>
      <c r="E158" s="50" t="s">
        <v>160</v>
      </c>
      <c r="F158" s="8">
        <v>4</v>
      </c>
      <c r="G158" s="8">
        <v>6</v>
      </c>
      <c r="H158" s="8">
        <v>-0.32807583073344498</v>
      </c>
      <c r="I158" s="8">
        <v>0.74285432781740457</v>
      </c>
      <c r="J158" s="8">
        <v>1</v>
      </c>
      <c r="K158" s="7" t="s">
        <v>14</v>
      </c>
      <c r="Q158"/>
    </row>
    <row r="159" spans="2:17" x14ac:dyDescent="0.2">
      <c r="B159" s="13" t="s">
        <v>164</v>
      </c>
      <c r="C159" s="8" t="s">
        <v>8</v>
      </c>
      <c r="D159" s="8" t="s">
        <v>149</v>
      </c>
      <c r="E159" s="50" t="s">
        <v>158</v>
      </c>
      <c r="F159" s="8">
        <v>4</v>
      </c>
      <c r="G159" s="8">
        <v>6</v>
      </c>
      <c r="H159" s="8">
        <v>-0.48811282133512518</v>
      </c>
      <c r="I159" s="8">
        <v>0.62546992998639572</v>
      </c>
      <c r="J159" s="8">
        <v>1</v>
      </c>
      <c r="K159" s="7" t="s">
        <v>14</v>
      </c>
      <c r="Q159"/>
    </row>
    <row r="160" spans="2:17" x14ac:dyDescent="0.2">
      <c r="B160" s="13" t="s">
        <v>164</v>
      </c>
      <c r="C160" s="8" t="s">
        <v>8</v>
      </c>
      <c r="D160" s="8" t="s">
        <v>149</v>
      </c>
      <c r="E160" s="50" t="s">
        <v>157</v>
      </c>
      <c r="F160" s="8">
        <v>4</v>
      </c>
      <c r="G160" s="8">
        <v>6</v>
      </c>
      <c r="H160" s="8">
        <v>-1.240286677163023</v>
      </c>
      <c r="I160" s="8">
        <v>0.21486937840487641</v>
      </c>
      <c r="J160" s="8">
        <v>1</v>
      </c>
      <c r="K160" s="7" t="s">
        <v>14</v>
      </c>
      <c r="Q160"/>
    </row>
    <row r="161" spans="2:17" x14ac:dyDescent="0.2">
      <c r="B161" s="13" t="s">
        <v>164</v>
      </c>
      <c r="C161" s="8" t="s">
        <v>8</v>
      </c>
      <c r="D161" s="50" t="s">
        <v>161</v>
      </c>
      <c r="E161" s="50" t="s">
        <v>160</v>
      </c>
      <c r="F161" s="8">
        <v>6</v>
      </c>
      <c r="G161" s="8">
        <v>6</v>
      </c>
      <c r="H161" s="8">
        <v>-1.789267949499262</v>
      </c>
      <c r="I161" s="8">
        <v>7.3571673123995554E-2</v>
      </c>
      <c r="J161" s="8">
        <v>0.73571673123995551</v>
      </c>
      <c r="K161" s="7" t="s">
        <v>14</v>
      </c>
      <c r="Q161"/>
    </row>
    <row r="162" spans="2:17" x14ac:dyDescent="0.2">
      <c r="B162" s="13" t="s">
        <v>164</v>
      </c>
      <c r="C162" s="8" t="s">
        <v>8</v>
      </c>
      <c r="D162" s="50" t="s">
        <v>161</v>
      </c>
      <c r="E162" s="50" t="s">
        <v>158</v>
      </c>
      <c r="F162" s="8">
        <v>6</v>
      </c>
      <c r="G162" s="8">
        <v>6</v>
      </c>
      <c r="H162" s="8">
        <v>-1.9681947444491881</v>
      </c>
      <c r="I162" s="8">
        <v>4.9045634747927842E-2</v>
      </c>
      <c r="J162" s="8">
        <v>0.49045634747927841</v>
      </c>
      <c r="K162" s="7" t="s">
        <v>14</v>
      </c>
      <c r="Q162"/>
    </row>
    <row r="163" spans="2:17" x14ac:dyDescent="0.2">
      <c r="B163" s="13" t="s">
        <v>164</v>
      </c>
      <c r="C163" s="8" t="s">
        <v>8</v>
      </c>
      <c r="D163" s="50" t="s">
        <v>161</v>
      </c>
      <c r="E163" s="50" t="s">
        <v>157</v>
      </c>
      <c r="F163" s="8">
        <v>6</v>
      </c>
      <c r="G163" s="8">
        <v>6</v>
      </c>
      <c r="H163" s="8">
        <v>-2.809150680713842</v>
      </c>
      <c r="I163" s="8">
        <v>4.9672391947458974E-3</v>
      </c>
      <c r="J163" s="8">
        <v>4.9672391947458969E-2</v>
      </c>
      <c r="K163" s="7" t="s">
        <v>16</v>
      </c>
      <c r="Q163"/>
    </row>
    <row r="164" spans="2:17" x14ac:dyDescent="0.2">
      <c r="B164" s="13" t="s">
        <v>164</v>
      </c>
      <c r="C164" s="8" t="s">
        <v>8</v>
      </c>
      <c r="D164" s="50" t="s">
        <v>160</v>
      </c>
      <c r="E164" s="50" t="s">
        <v>158</v>
      </c>
      <c r="F164" s="8">
        <v>6</v>
      </c>
      <c r="G164" s="8">
        <v>6</v>
      </c>
      <c r="H164" s="8">
        <v>-0.17892679494992589</v>
      </c>
      <c r="I164" s="8">
        <v>0.85799518296068988</v>
      </c>
      <c r="J164" s="8">
        <v>1</v>
      </c>
      <c r="K164" s="7" t="s">
        <v>14</v>
      </c>
      <c r="Q164"/>
    </row>
    <row r="165" spans="2:17" x14ac:dyDescent="0.2">
      <c r="B165" s="13" t="s">
        <v>164</v>
      </c>
      <c r="C165" s="8" t="s">
        <v>8</v>
      </c>
      <c r="D165" s="50" t="s">
        <v>160</v>
      </c>
      <c r="E165" s="50" t="s">
        <v>157</v>
      </c>
      <c r="F165" s="8">
        <v>6</v>
      </c>
      <c r="G165" s="8">
        <v>6</v>
      </c>
      <c r="H165" s="8">
        <v>-1.0198827312145791</v>
      </c>
      <c r="I165" s="8">
        <v>0.30778408042372202</v>
      </c>
      <c r="J165" s="8">
        <v>1</v>
      </c>
      <c r="K165" s="7" t="s">
        <v>14</v>
      </c>
      <c r="Q165"/>
    </row>
    <row r="166" spans="2:17" x14ac:dyDescent="0.2">
      <c r="B166" s="13" t="s">
        <v>164</v>
      </c>
      <c r="C166" s="8" t="s">
        <v>8</v>
      </c>
      <c r="D166" s="50" t="s">
        <v>158</v>
      </c>
      <c r="E166" s="50" t="s">
        <v>157</v>
      </c>
      <c r="F166" s="8">
        <v>6</v>
      </c>
      <c r="G166" s="8">
        <v>6</v>
      </c>
      <c r="H166" s="8">
        <v>-0.84095593626465337</v>
      </c>
      <c r="I166" s="8">
        <v>0.40037262010718527</v>
      </c>
      <c r="J166" s="8">
        <v>1</v>
      </c>
      <c r="K166" s="7" t="s">
        <v>14</v>
      </c>
      <c r="Q166"/>
    </row>
    <row r="167" spans="2:17" x14ac:dyDescent="0.2">
      <c r="B167" s="13" t="s">
        <v>1</v>
      </c>
      <c r="C167" s="8" t="s">
        <v>8</v>
      </c>
      <c r="D167" s="8" t="s">
        <v>149</v>
      </c>
      <c r="E167" s="50" t="s">
        <v>161</v>
      </c>
      <c r="F167" s="8">
        <v>4</v>
      </c>
      <c r="G167" s="8">
        <v>6</v>
      </c>
      <c r="H167" s="8">
        <v>-4.8517696463207131E-2</v>
      </c>
      <c r="I167" s="8">
        <v>0.9613036613114162</v>
      </c>
      <c r="J167" s="8">
        <v>1</v>
      </c>
      <c r="K167" s="7" t="s">
        <v>14</v>
      </c>
      <c r="Q167"/>
    </row>
    <row r="168" spans="2:17" x14ac:dyDescent="0.2">
      <c r="B168" s="13" t="s">
        <v>1</v>
      </c>
      <c r="C168" s="8" t="s">
        <v>8</v>
      </c>
      <c r="D168" s="8" t="s">
        <v>149</v>
      </c>
      <c r="E168" s="50" t="s">
        <v>160</v>
      </c>
      <c r="F168" s="8">
        <v>4</v>
      </c>
      <c r="G168" s="8">
        <v>6</v>
      </c>
      <c r="H168" s="8">
        <v>-0.69542031597263565</v>
      </c>
      <c r="I168" s="8">
        <v>0.4867919323713103</v>
      </c>
      <c r="J168" s="8">
        <v>1</v>
      </c>
      <c r="K168" s="7" t="s">
        <v>14</v>
      </c>
      <c r="Q168"/>
    </row>
    <row r="169" spans="2:17" x14ac:dyDescent="0.2">
      <c r="B169" s="13" t="s">
        <v>1</v>
      </c>
      <c r="C169" s="8" t="s">
        <v>8</v>
      </c>
      <c r="D169" s="8" t="s">
        <v>149</v>
      </c>
      <c r="E169" s="50" t="s">
        <v>158</v>
      </c>
      <c r="F169" s="8">
        <v>4</v>
      </c>
      <c r="G169" s="8">
        <v>6</v>
      </c>
      <c r="H169" s="8">
        <v>8.0862827438678786E-2</v>
      </c>
      <c r="I169" s="8">
        <v>0.93555104252521148</v>
      </c>
      <c r="J169" s="8">
        <v>1</v>
      </c>
      <c r="K169" s="7" t="s">
        <v>14</v>
      </c>
      <c r="Q169"/>
    </row>
    <row r="170" spans="2:17" x14ac:dyDescent="0.2">
      <c r="B170" s="13" t="s">
        <v>1</v>
      </c>
      <c r="C170" s="8" t="s">
        <v>8</v>
      </c>
      <c r="D170" s="8" t="s">
        <v>149</v>
      </c>
      <c r="E170" s="50" t="s">
        <v>157</v>
      </c>
      <c r="F170" s="8">
        <v>4</v>
      </c>
      <c r="G170" s="8">
        <v>6</v>
      </c>
      <c r="H170" s="8">
        <v>-1.374668066457535</v>
      </c>
      <c r="I170" s="8">
        <v>0.16923437572909669</v>
      </c>
      <c r="J170" s="8">
        <v>1</v>
      </c>
      <c r="K170" s="7" t="s">
        <v>14</v>
      </c>
      <c r="Q170"/>
    </row>
    <row r="171" spans="2:17" x14ac:dyDescent="0.2">
      <c r="B171" s="13" t="s">
        <v>1</v>
      </c>
      <c r="C171" s="8" t="s">
        <v>8</v>
      </c>
      <c r="D171" s="50" t="s">
        <v>161</v>
      </c>
      <c r="E171" s="50" t="s">
        <v>160</v>
      </c>
      <c r="F171" s="8">
        <v>6</v>
      </c>
      <c r="G171" s="8">
        <v>6</v>
      </c>
      <c r="H171" s="8">
        <v>-0.72325911602288195</v>
      </c>
      <c r="I171" s="8">
        <v>0.46952070567394211</v>
      </c>
      <c r="J171" s="8">
        <v>1</v>
      </c>
      <c r="K171" s="7" t="s">
        <v>14</v>
      </c>
      <c r="Q171"/>
    </row>
    <row r="172" spans="2:17" x14ac:dyDescent="0.2">
      <c r="B172" s="13" t="s">
        <v>1</v>
      </c>
      <c r="C172" s="8" t="s">
        <v>8</v>
      </c>
      <c r="D172" s="50" t="s">
        <v>161</v>
      </c>
      <c r="E172" s="50" t="s">
        <v>158</v>
      </c>
      <c r="F172" s="8">
        <v>6</v>
      </c>
      <c r="G172" s="8">
        <v>6</v>
      </c>
      <c r="H172" s="8">
        <v>0.14465182320457659</v>
      </c>
      <c r="I172" s="8">
        <v>0.88498577848638582</v>
      </c>
      <c r="J172" s="8">
        <v>1</v>
      </c>
      <c r="K172" s="7" t="s">
        <v>14</v>
      </c>
      <c r="Q172"/>
    </row>
    <row r="173" spans="2:17" x14ac:dyDescent="0.2">
      <c r="B173" s="13" t="s">
        <v>1</v>
      </c>
      <c r="C173" s="8" t="s">
        <v>8</v>
      </c>
      <c r="D173" s="50" t="s">
        <v>161</v>
      </c>
      <c r="E173" s="50" t="s">
        <v>157</v>
      </c>
      <c r="F173" s="8">
        <v>6</v>
      </c>
      <c r="G173" s="8">
        <v>6</v>
      </c>
      <c r="H173" s="8">
        <v>-1.4826811878469079</v>
      </c>
      <c r="I173" s="8">
        <v>0.13815913508335581</v>
      </c>
      <c r="J173" s="8">
        <v>1</v>
      </c>
      <c r="K173" s="7" t="s">
        <v>14</v>
      </c>
      <c r="Q173"/>
    </row>
    <row r="174" spans="2:17" x14ac:dyDescent="0.2">
      <c r="B174" s="13" t="s">
        <v>1</v>
      </c>
      <c r="C174" s="8" t="s">
        <v>8</v>
      </c>
      <c r="D174" s="50" t="s">
        <v>160</v>
      </c>
      <c r="E174" s="50" t="s">
        <v>158</v>
      </c>
      <c r="F174" s="8">
        <v>6</v>
      </c>
      <c r="G174" s="8">
        <v>6</v>
      </c>
      <c r="H174" s="8">
        <v>0.86791093922745866</v>
      </c>
      <c r="I174" s="8">
        <v>0.38544308991162479</v>
      </c>
      <c r="J174" s="8">
        <v>1</v>
      </c>
      <c r="K174" s="7" t="s">
        <v>14</v>
      </c>
      <c r="Q174"/>
    </row>
    <row r="175" spans="2:17" x14ac:dyDescent="0.2">
      <c r="B175" s="13" t="s">
        <v>1</v>
      </c>
      <c r="C175" s="8" t="s">
        <v>8</v>
      </c>
      <c r="D175" s="50" t="s">
        <v>160</v>
      </c>
      <c r="E175" s="50" t="s">
        <v>157</v>
      </c>
      <c r="F175" s="8">
        <v>6</v>
      </c>
      <c r="G175" s="8">
        <v>6</v>
      </c>
      <c r="H175" s="8">
        <v>-0.75942207182402599</v>
      </c>
      <c r="I175" s="8">
        <v>0.44760011430170221</v>
      </c>
      <c r="J175" s="8">
        <v>1</v>
      </c>
      <c r="K175" s="7" t="s">
        <v>14</v>
      </c>
      <c r="Q175"/>
    </row>
    <row r="176" spans="2:17" x14ac:dyDescent="0.2">
      <c r="B176" s="13" t="s">
        <v>1</v>
      </c>
      <c r="C176" s="8" t="s">
        <v>8</v>
      </c>
      <c r="D176" s="50" t="s">
        <v>158</v>
      </c>
      <c r="E176" s="50" t="s">
        <v>157</v>
      </c>
      <c r="F176" s="8">
        <v>6</v>
      </c>
      <c r="G176" s="8">
        <v>6</v>
      </c>
      <c r="H176" s="8">
        <v>-1.627333011051485</v>
      </c>
      <c r="I176" s="8">
        <v>0.1036663904839011</v>
      </c>
      <c r="J176" s="8">
        <v>1</v>
      </c>
      <c r="K176" s="7" t="s">
        <v>14</v>
      </c>
      <c r="Q176"/>
    </row>
    <row r="177" spans="2:17" x14ac:dyDescent="0.2">
      <c r="B177" s="13" t="s">
        <v>163</v>
      </c>
      <c r="C177" s="8" t="s">
        <v>8</v>
      </c>
      <c r="D177" s="8" t="s">
        <v>149</v>
      </c>
      <c r="E177" s="50" t="s">
        <v>161</v>
      </c>
      <c r="F177" s="8">
        <v>4</v>
      </c>
      <c r="G177" s="8">
        <v>6</v>
      </c>
      <c r="H177" s="8">
        <v>0.93171977947415041</v>
      </c>
      <c r="I177" s="8">
        <v>0.3514813617269153</v>
      </c>
      <c r="J177" s="8">
        <v>1</v>
      </c>
      <c r="K177" s="7" t="s">
        <v>14</v>
      </c>
      <c r="Q177"/>
    </row>
    <row r="178" spans="2:17" x14ac:dyDescent="0.2">
      <c r="B178" s="13" t="s">
        <v>163</v>
      </c>
      <c r="C178" s="8" t="s">
        <v>8</v>
      </c>
      <c r="D178" s="8" t="s">
        <v>149</v>
      </c>
      <c r="E178" s="50" t="s">
        <v>160</v>
      </c>
      <c r="F178" s="8">
        <v>4</v>
      </c>
      <c r="G178" s="8">
        <v>6</v>
      </c>
      <c r="H178" s="8">
        <v>-0.23093909063889209</v>
      </c>
      <c r="I178" s="8">
        <v>0.8173621215099186</v>
      </c>
      <c r="J178" s="8">
        <v>1</v>
      </c>
      <c r="K178" s="7" t="s">
        <v>14</v>
      </c>
      <c r="Q178"/>
    </row>
    <row r="179" spans="2:17" x14ac:dyDescent="0.2">
      <c r="B179" s="13" t="s">
        <v>163</v>
      </c>
      <c r="C179" s="8" t="s">
        <v>8</v>
      </c>
      <c r="D179" s="8" t="s">
        <v>149</v>
      </c>
      <c r="E179" s="50" t="s">
        <v>158</v>
      </c>
      <c r="F179" s="8">
        <v>4</v>
      </c>
      <c r="G179" s="8">
        <v>6</v>
      </c>
      <c r="H179" s="8">
        <v>-1.2184027885431199</v>
      </c>
      <c r="I179" s="8">
        <v>0.2230709459481002</v>
      </c>
      <c r="J179" s="8">
        <v>1</v>
      </c>
      <c r="K179" s="7" t="s">
        <v>14</v>
      </c>
      <c r="Q179"/>
    </row>
    <row r="180" spans="2:17" x14ac:dyDescent="0.2">
      <c r="B180" s="13" t="s">
        <v>163</v>
      </c>
      <c r="C180" s="8" t="s">
        <v>8</v>
      </c>
      <c r="D180" s="8" t="s">
        <v>149</v>
      </c>
      <c r="E180" s="50" t="s">
        <v>157</v>
      </c>
      <c r="F180" s="8">
        <v>4</v>
      </c>
      <c r="G180" s="8">
        <v>6</v>
      </c>
      <c r="H180" s="8">
        <v>-1.6006468006350789</v>
      </c>
      <c r="I180" s="8">
        <v>0.1094551702970375</v>
      </c>
      <c r="J180" s="8">
        <v>1</v>
      </c>
      <c r="K180" s="7" t="s">
        <v>14</v>
      </c>
      <c r="Q180"/>
    </row>
    <row r="181" spans="2:17" x14ac:dyDescent="0.2">
      <c r="B181" s="13" t="s">
        <v>163</v>
      </c>
      <c r="C181" s="8" t="s">
        <v>8</v>
      </c>
      <c r="D181" s="50" t="s">
        <v>161</v>
      </c>
      <c r="E181" s="50" t="s">
        <v>160</v>
      </c>
      <c r="F181" s="8">
        <v>6</v>
      </c>
      <c r="G181" s="8">
        <v>6</v>
      </c>
      <c r="H181" s="8">
        <v>-1.299892134107931</v>
      </c>
      <c r="I181" s="8">
        <v>0.1936379414154247</v>
      </c>
      <c r="J181" s="8">
        <v>1</v>
      </c>
      <c r="K181" s="7" t="s">
        <v>14</v>
      </c>
      <c r="Q181"/>
    </row>
    <row r="182" spans="2:17" x14ac:dyDescent="0.2">
      <c r="B182" s="13" t="s">
        <v>163</v>
      </c>
      <c r="C182" s="8" t="s">
        <v>8</v>
      </c>
      <c r="D182" s="50" t="s">
        <v>161</v>
      </c>
      <c r="E182" s="50" t="s">
        <v>158</v>
      </c>
      <c r="F182" s="8">
        <v>6</v>
      </c>
      <c r="G182" s="8">
        <v>6</v>
      </c>
      <c r="H182" s="8">
        <v>-2.4039101110215162</v>
      </c>
      <c r="I182" s="8">
        <v>1.622076126265631E-2</v>
      </c>
      <c r="J182" s="8">
        <v>0.16220761262656311</v>
      </c>
      <c r="K182" s="7" t="s">
        <v>14</v>
      </c>
      <c r="Q182"/>
    </row>
    <row r="183" spans="2:17" x14ac:dyDescent="0.2">
      <c r="B183" s="13" t="s">
        <v>163</v>
      </c>
      <c r="C183" s="8" t="s">
        <v>8</v>
      </c>
      <c r="D183" s="50" t="s">
        <v>161</v>
      </c>
      <c r="E183" s="50" t="s">
        <v>157</v>
      </c>
      <c r="F183" s="8">
        <v>6</v>
      </c>
      <c r="G183" s="8">
        <v>6</v>
      </c>
      <c r="H183" s="8">
        <v>-2.8312719085364519</v>
      </c>
      <c r="I183" s="8">
        <v>4.6363288395850416E-3</v>
      </c>
      <c r="J183" s="8">
        <v>4.6363288395850417E-2</v>
      </c>
      <c r="K183" s="7" t="s">
        <v>16</v>
      </c>
      <c r="Q183"/>
    </row>
    <row r="184" spans="2:17" x14ac:dyDescent="0.2">
      <c r="B184" s="13" t="s">
        <v>163</v>
      </c>
      <c r="C184" s="8" t="s">
        <v>8</v>
      </c>
      <c r="D184" s="50" t="s">
        <v>160</v>
      </c>
      <c r="E184" s="50" t="s">
        <v>158</v>
      </c>
      <c r="F184" s="8">
        <v>6</v>
      </c>
      <c r="G184" s="8">
        <v>6</v>
      </c>
      <c r="H184" s="8">
        <v>-1.1040179769135849</v>
      </c>
      <c r="I184" s="8">
        <v>0.26958533959776682</v>
      </c>
      <c r="J184" s="8">
        <v>1</v>
      </c>
      <c r="K184" s="7" t="s">
        <v>14</v>
      </c>
      <c r="Q184"/>
    </row>
    <row r="185" spans="2:17" x14ac:dyDescent="0.2">
      <c r="B185" s="13" t="s">
        <v>163</v>
      </c>
      <c r="C185" s="8" t="s">
        <v>8</v>
      </c>
      <c r="D185" s="50" t="s">
        <v>160</v>
      </c>
      <c r="E185" s="50" t="s">
        <v>157</v>
      </c>
      <c r="F185" s="8">
        <v>6</v>
      </c>
      <c r="G185" s="8">
        <v>6</v>
      </c>
      <c r="H185" s="8">
        <v>-1.5313797744285209</v>
      </c>
      <c r="I185" s="8">
        <v>0.12567555981196321</v>
      </c>
      <c r="J185" s="8">
        <v>1</v>
      </c>
      <c r="K185" s="7" t="s">
        <v>14</v>
      </c>
      <c r="Q185"/>
    </row>
    <row r="186" spans="2:17" x14ac:dyDescent="0.2">
      <c r="B186" s="13" t="s">
        <v>163</v>
      </c>
      <c r="C186" s="8" t="s">
        <v>8</v>
      </c>
      <c r="D186" s="50" t="s">
        <v>158</v>
      </c>
      <c r="E186" s="50" t="s">
        <v>157</v>
      </c>
      <c r="F186" s="8">
        <v>6</v>
      </c>
      <c r="G186" s="8">
        <v>6</v>
      </c>
      <c r="H186" s="8">
        <v>-0.42736179751493619</v>
      </c>
      <c r="I186" s="8">
        <v>0.66911582816291981</v>
      </c>
      <c r="J186" s="8">
        <v>1</v>
      </c>
      <c r="K186" s="7" t="s">
        <v>14</v>
      </c>
      <c r="Q186"/>
    </row>
    <row r="187" spans="2:17" x14ac:dyDescent="0.2">
      <c r="B187" s="13" t="s">
        <v>162</v>
      </c>
      <c r="C187" s="8" t="s">
        <v>8</v>
      </c>
      <c r="D187" s="8" t="s">
        <v>149</v>
      </c>
      <c r="E187" s="50" t="s">
        <v>161</v>
      </c>
      <c r="F187" s="8">
        <v>4</v>
      </c>
      <c r="G187" s="8">
        <v>6</v>
      </c>
      <c r="H187" s="8">
        <v>2.9455528977789882</v>
      </c>
      <c r="I187" s="8">
        <v>3.2237801870034482E-3</v>
      </c>
      <c r="J187" s="8">
        <v>3.2237801870034492E-2</v>
      </c>
      <c r="K187" s="7" t="s">
        <v>16</v>
      </c>
      <c r="Q187"/>
    </row>
    <row r="188" spans="2:17" x14ac:dyDescent="0.2">
      <c r="B188" s="13" t="s">
        <v>162</v>
      </c>
      <c r="C188" s="8" t="s">
        <v>8</v>
      </c>
      <c r="D188" s="8" t="s">
        <v>149</v>
      </c>
      <c r="E188" s="50" t="s">
        <v>160</v>
      </c>
      <c r="F188" s="8">
        <v>4</v>
      </c>
      <c r="G188" s="8">
        <v>6</v>
      </c>
      <c r="H188" s="8">
        <v>2.5349128155148928</v>
      </c>
      <c r="I188" s="8">
        <v>1.124753152307661E-2</v>
      </c>
      <c r="J188" s="8">
        <v>0.11247531523076611</v>
      </c>
      <c r="K188" s="7" t="s">
        <v>14</v>
      </c>
      <c r="Q188"/>
    </row>
    <row r="189" spans="2:17" x14ac:dyDescent="0.2">
      <c r="B189" s="13" t="s">
        <v>162</v>
      </c>
      <c r="C189" s="8" t="s">
        <v>8</v>
      </c>
      <c r="D189" s="8" t="s">
        <v>149</v>
      </c>
      <c r="E189" s="50" t="s">
        <v>158</v>
      </c>
      <c r="F189" s="8">
        <v>4</v>
      </c>
      <c r="G189" s="8">
        <v>6</v>
      </c>
      <c r="H189" s="8">
        <v>1.508312609854656</v>
      </c>
      <c r="I189" s="8">
        <v>0.13147453739659129</v>
      </c>
      <c r="J189" s="8">
        <v>1</v>
      </c>
      <c r="K189" s="7" t="s">
        <v>14</v>
      </c>
      <c r="Q189"/>
    </row>
    <row r="190" spans="2:17" x14ac:dyDescent="0.2">
      <c r="B190" s="13" t="s">
        <v>162</v>
      </c>
      <c r="C190" s="8" t="s">
        <v>8</v>
      </c>
      <c r="D190" s="8" t="s">
        <v>149</v>
      </c>
      <c r="E190" s="50" t="s">
        <v>157</v>
      </c>
      <c r="F190" s="8">
        <v>4</v>
      </c>
      <c r="G190" s="8">
        <v>6</v>
      </c>
      <c r="H190" s="8">
        <v>1.745220349622403</v>
      </c>
      <c r="I190" s="8">
        <v>8.0946520311873105E-2</v>
      </c>
      <c r="J190" s="8">
        <v>0.80946520311873105</v>
      </c>
      <c r="K190" s="7" t="s">
        <v>14</v>
      </c>
      <c r="Q190"/>
    </row>
    <row r="191" spans="2:17" x14ac:dyDescent="0.2">
      <c r="B191" s="13" t="s">
        <v>162</v>
      </c>
      <c r="C191" s="8" t="s">
        <v>8</v>
      </c>
      <c r="D191" s="50" t="s">
        <v>161</v>
      </c>
      <c r="E191" s="50" t="s">
        <v>160</v>
      </c>
      <c r="F191" s="8">
        <v>6</v>
      </c>
      <c r="G191" s="8">
        <v>6</v>
      </c>
      <c r="H191" s="8">
        <v>-0.45910956911431111</v>
      </c>
      <c r="I191" s="8">
        <v>0.64615548532757505</v>
      </c>
      <c r="J191" s="8">
        <v>1</v>
      </c>
      <c r="K191" s="7" t="s">
        <v>14</v>
      </c>
      <c r="Q191"/>
    </row>
    <row r="192" spans="2:17" x14ac:dyDescent="0.2">
      <c r="B192" s="13" t="s">
        <v>162</v>
      </c>
      <c r="C192" s="8" t="s">
        <v>8</v>
      </c>
      <c r="D192" s="50" t="s">
        <v>161</v>
      </c>
      <c r="E192" s="50" t="s">
        <v>158</v>
      </c>
      <c r="F192" s="8">
        <v>6</v>
      </c>
      <c r="G192" s="8">
        <v>6</v>
      </c>
      <c r="H192" s="8">
        <v>-1.6068834919000881</v>
      </c>
      <c r="I192" s="8">
        <v>0.1080799283615458</v>
      </c>
      <c r="J192" s="8">
        <v>1</v>
      </c>
      <c r="K192" s="7" t="s">
        <v>14</v>
      </c>
      <c r="Q192"/>
    </row>
    <row r="193" spans="2:17" x14ac:dyDescent="0.2">
      <c r="B193" s="13" t="s">
        <v>162</v>
      </c>
      <c r="C193" s="8" t="s">
        <v>8</v>
      </c>
      <c r="D193" s="50" t="s">
        <v>161</v>
      </c>
      <c r="E193" s="50" t="s">
        <v>157</v>
      </c>
      <c r="F193" s="8">
        <v>6</v>
      </c>
      <c r="G193" s="8">
        <v>6</v>
      </c>
      <c r="H193" s="8">
        <v>-1.342012586641832</v>
      </c>
      <c r="I193" s="8">
        <v>0.17959191460798299</v>
      </c>
      <c r="J193" s="8">
        <v>1</v>
      </c>
      <c r="K193" s="7" t="s">
        <v>14</v>
      </c>
      <c r="Q193"/>
    </row>
    <row r="194" spans="2:17" x14ac:dyDescent="0.2">
      <c r="B194" s="13" t="s">
        <v>162</v>
      </c>
      <c r="C194" s="8" t="s">
        <v>8</v>
      </c>
      <c r="D194" s="50" t="s">
        <v>160</v>
      </c>
      <c r="E194" s="50" t="s">
        <v>158</v>
      </c>
      <c r="F194" s="8">
        <v>6</v>
      </c>
      <c r="G194" s="8">
        <v>6</v>
      </c>
      <c r="H194" s="8">
        <v>-1.1477739227857771</v>
      </c>
      <c r="I194" s="8">
        <v>0.2510619051642099</v>
      </c>
      <c r="J194" s="8">
        <v>1</v>
      </c>
      <c r="K194" s="7" t="s">
        <v>14</v>
      </c>
      <c r="Q194"/>
    </row>
    <row r="195" spans="2:17" x14ac:dyDescent="0.2">
      <c r="B195" s="13" t="s">
        <v>162</v>
      </c>
      <c r="C195" s="8" t="s">
        <v>8</v>
      </c>
      <c r="D195" s="50" t="s">
        <v>160</v>
      </c>
      <c r="E195" s="50" t="s">
        <v>157</v>
      </c>
      <c r="F195" s="8">
        <v>6</v>
      </c>
      <c r="G195" s="8">
        <v>6</v>
      </c>
      <c r="H195" s="8">
        <v>-0.88290301752752065</v>
      </c>
      <c r="I195" s="8">
        <v>0.3772886731171613</v>
      </c>
      <c r="J195" s="8">
        <v>1</v>
      </c>
      <c r="K195" s="7" t="s">
        <v>14</v>
      </c>
      <c r="Q195"/>
    </row>
    <row r="196" spans="2:17" x14ac:dyDescent="0.2">
      <c r="B196" s="13" t="s">
        <v>162</v>
      </c>
      <c r="C196" s="8" t="s">
        <v>8</v>
      </c>
      <c r="D196" s="50" t="s">
        <v>158</v>
      </c>
      <c r="E196" s="50" t="s">
        <v>157</v>
      </c>
      <c r="F196" s="8">
        <v>6</v>
      </c>
      <c r="G196" s="8">
        <v>6</v>
      </c>
      <c r="H196" s="8">
        <v>0.26487090525825618</v>
      </c>
      <c r="I196" s="8">
        <v>0.79110891229337699</v>
      </c>
      <c r="J196" s="8">
        <v>1</v>
      </c>
      <c r="K196" s="7" t="s">
        <v>14</v>
      </c>
      <c r="Q196"/>
    </row>
    <row r="197" spans="2:17" x14ac:dyDescent="0.2">
      <c r="B197" s="13" t="s">
        <v>159</v>
      </c>
      <c r="C197" s="8" t="s">
        <v>8</v>
      </c>
      <c r="D197" s="8" t="s">
        <v>149</v>
      </c>
      <c r="E197" s="50" t="s">
        <v>161</v>
      </c>
      <c r="F197" s="8">
        <v>4</v>
      </c>
      <c r="G197" s="8">
        <v>6</v>
      </c>
      <c r="H197" s="8">
        <v>-0.1420069544203186</v>
      </c>
      <c r="I197" s="8">
        <v>0.88707451252672231</v>
      </c>
      <c r="J197" s="8">
        <v>1</v>
      </c>
      <c r="K197" s="7" t="s">
        <v>14</v>
      </c>
      <c r="Q197"/>
    </row>
    <row r="198" spans="2:17" x14ac:dyDescent="0.2">
      <c r="B198" s="13" t="s">
        <v>159</v>
      </c>
      <c r="C198" s="8" t="s">
        <v>8</v>
      </c>
      <c r="D198" s="8" t="s">
        <v>149</v>
      </c>
      <c r="E198" s="50" t="s">
        <v>160</v>
      </c>
      <c r="F198" s="8">
        <v>4</v>
      </c>
      <c r="G198" s="8">
        <v>6</v>
      </c>
      <c r="H198" s="8">
        <v>-0.61536346915471396</v>
      </c>
      <c r="I198" s="8">
        <v>0.53831471085567839</v>
      </c>
      <c r="J198" s="8">
        <v>1</v>
      </c>
      <c r="K198" s="7" t="s">
        <v>14</v>
      </c>
      <c r="Q198"/>
    </row>
    <row r="199" spans="2:17" x14ac:dyDescent="0.2">
      <c r="B199" s="13" t="s">
        <v>159</v>
      </c>
      <c r="C199" s="8" t="s">
        <v>8</v>
      </c>
      <c r="D199" s="8" t="s">
        <v>149</v>
      </c>
      <c r="E199" s="50" t="s">
        <v>158</v>
      </c>
      <c r="F199" s="8">
        <v>4</v>
      </c>
      <c r="G199" s="8">
        <v>6</v>
      </c>
      <c r="H199" s="8">
        <v>0.1104498534380257</v>
      </c>
      <c r="I199" s="8">
        <v>0.9120526176190864</v>
      </c>
      <c r="J199" s="8">
        <v>1</v>
      </c>
      <c r="K199" s="7" t="s">
        <v>14</v>
      </c>
      <c r="Q199"/>
    </row>
    <row r="200" spans="2:17" x14ac:dyDescent="0.2">
      <c r="B200" s="13" t="s">
        <v>159</v>
      </c>
      <c r="C200" s="8" t="s">
        <v>8</v>
      </c>
      <c r="D200" s="8" t="s">
        <v>149</v>
      </c>
      <c r="E200" s="50" t="s">
        <v>157</v>
      </c>
      <c r="F200" s="8">
        <v>4</v>
      </c>
      <c r="G200" s="8">
        <v>6</v>
      </c>
      <c r="H200" s="8">
        <v>-1.5778550491146619E-2</v>
      </c>
      <c r="I200" s="8">
        <v>0.98741106053606631</v>
      </c>
      <c r="J200" s="8">
        <v>1</v>
      </c>
      <c r="K200" s="7" t="s">
        <v>14</v>
      </c>
      <c r="Q200"/>
    </row>
    <row r="201" spans="2:17" x14ac:dyDescent="0.2">
      <c r="B201" s="13" t="s">
        <v>159</v>
      </c>
      <c r="C201" s="8" t="s">
        <v>8</v>
      </c>
      <c r="D201" s="50" t="s">
        <v>161</v>
      </c>
      <c r="E201" s="50" t="s">
        <v>160</v>
      </c>
      <c r="F201" s="8">
        <v>6</v>
      </c>
      <c r="G201" s="8">
        <v>6</v>
      </c>
      <c r="H201" s="8">
        <v>-0.5292286722692443</v>
      </c>
      <c r="I201" s="8">
        <v>0.59664682891708409</v>
      </c>
      <c r="J201" s="8">
        <v>1</v>
      </c>
      <c r="K201" s="7" t="s">
        <v>14</v>
      </c>
      <c r="Q201"/>
    </row>
    <row r="202" spans="2:17" x14ac:dyDescent="0.2">
      <c r="B202" s="13" t="s">
        <v>159</v>
      </c>
      <c r="C202" s="8" t="s">
        <v>8</v>
      </c>
      <c r="D202" s="50" t="s">
        <v>161</v>
      </c>
      <c r="E202" s="50" t="s">
        <v>158</v>
      </c>
      <c r="F202" s="8">
        <v>6</v>
      </c>
      <c r="G202" s="8">
        <v>6</v>
      </c>
      <c r="H202" s="8">
        <v>0.28225529187693038</v>
      </c>
      <c r="I202" s="8">
        <v>0.77774776425299397</v>
      </c>
      <c r="J202" s="8">
        <v>1</v>
      </c>
      <c r="K202" s="7" t="s">
        <v>14</v>
      </c>
      <c r="Q202"/>
    </row>
    <row r="203" spans="2:17" x14ac:dyDescent="0.2">
      <c r="B203" s="13" t="s">
        <v>159</v>
      </c>
      <c r="C203" s="8" t="s">
        <v>8</v>
      </c>
      <c r="D203" s="50" t="s">
        <v>161</v>
      </c>
      <c r="E203" s="50" t="s">
        <v>157</v>
      </c>
      <c r="F203" s="8">
        <v>6</v>
      </c>
      <c r="G203" s="8">
        <v>6</v>
      </c>
      <c r="H203" s="8">
        <v>0.141127645938465</v>
      </c>
      <c r="I203" s="8">
        <v>0.88776910391909547</v>
      </c>
      <c r="J203" s="8">
        <v>1</v>
      </c>
      <c r="K203" s="7" t="s">
        <v>14</v>
      </c>
      <c r="Q203"/>
    </row>
    <row r="204" spans="2:17" x14ac:dyDescent="0.2">
      <c r="B204" s="13" t="s">
        <v>159</v>
      </c>
      <c r="C204" s="8" t="s">
        <v>8</v>
      </c>
      <c r="D204" s="50" t="s">
        <v>160</v>
      </c>
      <c r="E204" s="50" t="s">
        <v>158</v>
      </c>
      <c r="F204" s="8">
        <v>6</v>
      </c>
      <c r="G204" s="8">
        <v>6</v>
      </c>
      <c r="H204" s="8">
        <v>0.81148396414617474</v>
      </c>
      <c r="I204" s="8">
        <v>0.41708779816263591</v>
      </c>
      <c r="J204" s="8">
        <v>1</v>
      </c>
      <c r="K204" s="7" t="s">
        <v>14</v>
      </c>
      <c r="Q204"/>
    </row>
    <row r="205" spans="2:17" x14ac:dyDescent="0.2">
      <c r="B205" s="13" t="s">
        <v>159</v>
      </c>
      <c r="C205" s="8" t="s">
        <v>8</v>
      </c>
      <c r="D205" s="50" t="s">
        <v>160</v>
      </c>
      <c r="E205" s="50" t="s">
        <v>157</v>
      </c>
      <c r="F205" s="8">
        <v>6</v>
      </c>
      <c r="G205" s="8">
        <v>6</v>
      </c>
      <c r="H205" s="8">
        <v>0.67035631820770936</v>
      </c>
      <c r="I205" s="8">
        <v>0.50263067361481462</v>
      </c>
      <c r="J205" s="8">
        <v>1</v>
      </c>
      <c r="K205" s="7" t="s">
        <v>14</v>
      </c>
      <c r="Q205"/>
    </row>
    <row r="206" spans="2:17" ht="16" thickBot="1" x14ac:dyDescent="0.25">
      <c r="B206" s="14" t="s">
        <v>159</v>
      </c>
      <c r="C206" s="10" t="s">
        <v>8</v>
      </c>
      <c r="D206" s="64" t="s">
        <v>158</v>
      </c>
      <c r="E206" s="64" t="s">
        <v>157</v>
      </c>
      <c r="F206" s="10">
        <v>6</v>
      </c>
      <c r="G206" s="10">
        <v>6</v>
      </c>
      <c r="H206" s="10">
        <v>-0.14112764593846541</v>
      </c>
      <c r="I206" s="10">
        <v>0.88776910391909514</v>
      </c>
      <c r="J206" s="10">
        <v>1</v>
      </c>
      <c r="K206" s="9" t="s">
        <v>14</v>
      </c>
      <c r="Q206"/>
    </row>
  </sheetData>
  <mergeCells count="5">
    <mergeCell ref="B2:C2"/>
    <mergeCell ref="B68:I68"/>
    <mergeCell ref="B85:K85"/>
    <mergeCell ref="B84:K84"/>
    <mergeCell ref="B4:J4"/>
  </mergeCells>
  <printOptions gridLines="1"/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48A7-D399-C344-A926-6A30E2F2ADCC}">
  <sheetPr>
    <pageSetUpPr fitToPage="1"/>
  </sheetPr>
  <dimension ref="A3:L207"/>
  <sheetViews>
    <sheetView workbookViewId="0">
      <selection activeCell="P12" sqref="P12"/>
    </sheetView>
  </sheetViews>
  <sheetFormatPr baseColWidth="10" defaultColWidth="8.83203125" defaultRowHeight="15" x14ac:dyDescent="0.2"/>
  <cols>
    <col min="1" max="1" width="8.83203125" style="8"/>
    <col min="2" max="2" width="7.5" style="8" bestFit="1" customWidth="1"/>
    <col min="3" max="3" width="16.33203125" style="8" bestFit="1" customWidth="1"/>
    <col min="4" max="4" width="11" style="8" customWidth="1"/>
    <col min="5" max="5" width="16.6640625" style="8" bestFit="1" customWidth="1"/>
    <col min="6" max="6" width="10.33203125" style="8" customWidth="1"/>
    <col min="7" max="7" width="7.6640625" style="8" customWidth="1"/>
    <col min="8" max="9" width="13.5" style="8" bestFit="1" customWidth="1"/>
    <col min="10" max="10" width="12.83203125" style="8" bestFit="1" customWidth="1"/>
    <col min="11" max="11" width="8.83203125" style="8" bestFit="1" customWidth="1"/>
    <col min="12" max="12" width="10.83203125" style="1" bestFit="1" customWidth="1"/>
  </cols>
  <sheetData>
    <row r="3" spans="2:12" x14ac:dyDescent="0.2">
      <c r="B3" s="285" t="s">
        <v>253</v>
      </c>
      <c r="C3" s="286"/>
      <c r="D3" s="61" t="s">
        <v>254</v>
      </c>
    </row>
    <row r="4" spans="2:12" ht="16" thickBot="1" x14ac:dyDescent="0.25"/>
    <row r="5" spans="2:12" ht="16" thickBot="1" x14ac:dyDescent="0.25">
      <c r="B5" s="293" t="s">
        <v>181</v>
      </c>
      <c r="C5" s="294"/>
      <c r="D5" s="294"/>
      <c r="E5" s="294"/>
      <c r="F5" s="294"/>
      <c r="G5" s="294"/>
      <c r="H5" s="294"/>
      <c r="I5" s="294"/>
      <c r="J5" s="295"/>
      <c r="K5" s="223"/>
      <c r="L5"/>
    </row>
    <row r="6" spans="2:12" ht="21" customHeight="1" thickBot="1" x14ac:dyDescent="0.25">
      <c r="B6" s="220" t="s">
        <v>168</v>
      </c>
      <c r="C6" s="221" t="s">
        <v>0</v>
      </c>
      <c r="D6" s="221" t="s">
        <v>150</v>
      </c>
      <c r="E6" s="221" t="s">
        <v>180</v>
      </c>
      <c r="F6" s="221" t="s">
        <v>179</v>
      </c>
      <c r="G6" s="221" t="s">
        <v>174</v>
      </c>
      <c r="H6" s="221" t="s">
        <v>178</v>
      </c>
      <c r="I6" s="221" t="s">
        <v>177</v>
      </c>
      <c r="J6" s="222" t="s">
        <v>176</v>
      </c>
      <c r="K6" s="223"/>
      <c r="L6"/>
    </row>
    <row r="7" spans="2:12" ht="16" x14ac:dyDescent="0.2">
      <c r="B7" s="224" t="s">
        <v>2</v>
      </c>
      <c r="C7" s="225" t="s">
        <v>149</v>
      </c>
      <c r="D7" s="223">
        <v>4</v>
      </c>
      <c r="E7" s="223">
        <v>1</v>
      </c>
      <c r="F7" s="223" t="b">
        <v>0</v>
      </c>
      <c r="G7" s="223" t="b">
        <v>1</v>
      </c>
      <c r="H7" s="223">
        <v>0.62977626491370753</v>
      </c>
      <c r="I7" s="223">
        <v>1.240725931977281E-3</v>
      </c>
      <c r="J7" s="219" t="s">
        <v>174</v>
      </c>
      <c r="K7" s="223"/>
      <c r="L7"/>
    </row>
    <row r="8" spans="2:12" ht="16" x14ac:dyDescent="0.2">
      <c r="B8" s="224" t="s">
        <v>2</v>
      </c>
      <c r="C8" s="225" t="s">
        <v>161</v>
      </c>
      <c r="D8" s="223">
        <v>6</v>
      </c>
      <c r="E8" s="223">
        <v>1.602081978759722</v>
      </c>
      <c r="F8" s="223" t="b">
        <v>0</v>
      </c>
      <c r="G8" s="223" t="b">
        <v>1</v>
      </c>
      <c r="H8" s="223">
        <v>0.90822458101737935</v>
      </c>
      <c r="I8" s="223">
        <v>0.42481956362546058</v>
      </c>
      <c r="J8" s="219" t="s">
        <v>174</v>
      </c>
      <c r="K8" s="223"/>
      <c r="L8"/>
    </row>
    <row r="9" spans="2:12" ht="16" x14ac:dyDescent="0.2">
      <c r="B9" s="224" t="s">
        <v>2</v>
      </c>
      <c r="C9" s="225" t="s">
        <v>158</v>
      </c>
      <c r="D9" s="223">
        <v>6</v>
      </c>
      <c r="E9" s="223">
        <v>2.0412414523193152</v>
      </c>
      <c r="F9" s="223" t="b">
        <v>0</v>
      </c>
      <c r="G9" s="223" t="b">
        <v>1</v>
      </c>
      <c r="H9" s="223">
        <v>0.90315331893283279</v>
      </c>
      <c r="I9" s="223">
        <v>0.39290439286998607</v>
      </c>
      <c r="J9" s="219" t="s">
        <v>174</v>
      </c>
      <c r="K9" s="223"/>
      <c r="L9"/>
    </row>
    <row r="10" spans="2:12" ht="16" x14ac:dyDescent="0.2">
      <c r="B10" s="224" t="s">
        <v>4</v>
      </c>
      <c r="C10" s="225" t="s">
        <v>149</v>
      </c>
      <c r="D10" s="223">
        <v>4</v>
      </c>
      <c r="E10" s="223">
        <v>0.9574271077563381</v>
      </c>
      <c r="F10" s="223" t="b">
        <v>0</v>
      </c>
      <c r="G10" s="223" t="b">
        <v>1</v>
      </c>
      <c r="H10" s="223">
        <v>0.86336905178293688</v>
      </c>
      <c r="I10" s="223">
        <v>0.27245316173090323</v>
      </c>
      <c r="J10" s="219" t="s">
        <v>174</v>
      </c>
      <c r="K10" s="223"/>
      <c r="L10"/>
    </row>
    <row r="11" spans="2:12" ht="16" x14ac:dyDescent="0.2">
      <c r="B11" s="224" t="s">
        <v>4</v>
      </c>
      <c r="C11" s="225" t="s">
        <v>161</v>
      </c>
      <c r="D11" s="223">
        <v>6</v>
      </c>
      <c r="E11" s="223">
        <v>0.98319208025017502</v>
      </c>
      <c r="F11" s="223" t="b">
        <v>0</v>
      </c>
      <c r="G11" s="223" t="b">
        <v>1</v>
      </c>
      <c r="H11" s="223">
        <v>0.77516366608515908</v>
      </c>
      <c r="I11" s="223">
        <v>3.4730425486218061E-2</v>
      </c>
      <c r="J11" s="219" t="s">
        <v>174</v>
      </c>
      <c r="K11" s="223"/>
      <c r="L11"/>
    </row>
    <row r="12" spans="2:12" ht="16" x14ac:dyDescent="0.2">
      <c r="B12" s="224" t="s">
        <v>4</v>
      </c>
      <c r="C12" s="225" t="s">
        <v>158</v>
      </c>
      <c r="D12" s="223">
        <v>6</v>
      </c>
      <c r="E12" s="223">
        <v>0.81649658092772603</v>
      </c>
      <c r="F12" s="223" t="b">
        <v>0</v>
      </c>
      <c r="G12" s="223" t="b">
        <v>1</v>
      </c>
      <c r="H12" s="223">
        <v>0.8216155623342204</v>
      </c>
      <c r="I12" s="223">
        <v>9.1135021939927854E-2</v>
      </c>
      <c r="J12" s="219" t="s">
        <v>174</v>
      </c>
      <c r="K12" s="223"/>
      <c r="L12"/>
    </row>
    <row r="13" spans="2:12" ht="16" x14ac:dyDescent="0.2">
      <c r="B13" s="224" t="s">
        <v>165</v>
      </c>
      <c r="C13" s="225" t="s">
        <v>149</v>
      </c>
      <c r="D13" s="223">
        <v>4</v>
      </c>
      <c r="E13" s="223">
        <v>4.4347115652166904</v>
      </c>
      <c r="F13" s="223" t="b">
        <v>0</v>
      </c>
      <c r="G13" s="223" t="b">
        <v>1</v>
      </c>
      <c r="H13" s="223">
        <v>0.96307238333064871</v>
      </c>
      <c r="I13" s="223">
        <v>0.79822708851003987</v>
      </c>
      <c r="J13" s="219" t="s">
        <v>174</v>
      </c>
      <c r="K13" s="223"/>
      <c r="L13"/>
    </row>
    <row r="14" spans="2:12" ht="16" x14ac:dyDescent="0.2">
      <c r="B14" s="224" t="s">
        <v>165</v>
      </c>
      <c r="C14" s="225" t="s">
        <v>161</v>
      </c>
      <c r="D14" s="223">
        <v>6</v>
      </c>
      <c r="E14" s="223">
        <v>3.1411250638372659</v>
      </c>
      <c r="F14" s="223" t="b">
        <v>0</v>
      </c>
      <c r="G14" s="223" t="b">
        <v>1</v>
      </c>
      <c r="H14" s="223">
        <v>0.84324970773994368</v>
      </c>
      <c r="I14" s="223">
        <v>0.1386690005412855</v>
      </c>
      <c r="J14" s="219" t="s">
        <v>174</v>
      </c>
      <c r="K14" s="223"/>
      <c r="L14"/>
    </row>
    <row r="15" spans="2:12" ht="17" thickBot="1" x14ac:dyDescent="0.25">
      <c r="B15" s="226" t="s">
        <v>165</v>
      </c>
      <c r="C15" s="227" t="s">
        <v>158</v>
      </c>
      <c r="D15" s="228">
        <v>6</v>
      </c>
      <c r="E15" s="228">
        <v>6.4935865795927183</v>
      </c>
      <c r="F15" s="228" t="b">
        <v>0</v>
      </c>
      <c r="G15" s="228" t="b">
        <v>1</v>
      </c>
      <c r="H15" s="228">
        <v>0.87022190997864113</v>
      </c>
      <c r="I15" s="228">
        <v>0.2270909883932006</v>
      </c>
      <c r="J15" s="229" t="s">
        <v>174</v>
      </c>
      <c r="K15" s="223"/>
      <c r="L15"/>
    </row>
    <row r="16" spans="2:12" x14ac:dyDescent="0.2"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/>
    </row>
    <row r="17" spans="2:12" ht="16" thickBot="1" x14ac:dyDescent="0.25"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/>
    </row>
    <row r="18" spans="2:12" ht="16" thickBot="1" x14ac:dyDescent="0.25">
      <c r="B18" s="293" t="s">
        <v>173</v>
      </c>
      <c r="C18" s="294"/>
      <c r="D18" s="294"/>
      <c r="E18" s="294"/>
      <c r="F18" s="294"/>
      <c r="G18" s="294"/>
      <c r="H18" s="294"/>
      <c r="I18" s="295"/>
      <c r="J18" s="223"/>
      <c r="K18" s="223"/>
      <c r="L18"/>
    </row>
    <row r="19" spans="2:12" ht="17" thickBot="1" x14ac:dyDescent="0.25">
      <c r="B19" s="220" t="s">
        <v>168</v>
      </c>
      <c r="C19" s="221" t="s">
        <v>155</v>
      </c>
      <c r="D19" s="221" t="s">
        <v>150</v>
      </c>
      <c r="E19" s="221" t="s">
        <v>152</v>
      </c>
      <c r="F19" s="221" t="s">
        <v>37</v>
      </c>
      <c r="G19" s="221" t="s">
        <v>148</v>
      </c>
      <c r="H19" s="221" t="s">
        <v>172</v>
      </c>
      <c r="I19" s="222" t="s">
        <v>171</v>
      </c>
      <c r="J19" s="223"/>
      <c r="K19" s="223"/>
      <c r="L19"/>
    </row>
    <row r="20" spans="2:12" ht="16" x14ac:dyDescent="0.2">
      <c r="B20" s="224" t="s">
        <v>2</v>
      </c>
      <c r="C20" s="223" t="s">
        <v>8</v>
      </c>
      <c r="D20" s="223">
        <v>16</v>
      </c>
      <c r="E20" s="223">
        <v>10.095211161387629</v>
      </c>
      <c r="F20" s="223">
        <v>2</v>
      </c>
      <c r="G20" s="223">
        <v>6.4200000000000004E-3</v>
      </c>
      <c r="H20" s="223" t="s">
        <v>170</v>
      </c>
      <c r="I20" s="219" t="s">
        <v>15</v>
      </c>
      <c r="J20" s="223"/>
      <c r="K20" s="223"/>
      <c r="L20"/>
    </row>
    <row r="21" spans="2:12" ht="16" x14ac:dyDescent="0.2">
      <c r="B21" s="224" t="s">
        <v>4</v>
      </c>
      <c r="C21" s="223" t="s">
        <v>8</v>
      </c>
      <c r="D21" s="223">
        <v>16</v>
      </c>
      <c r="E21" s="223">
        <v>3.8661858974358889</v>
      </c>
      <c r="F21" s="223">
        <v>2</v>
      </c>
      <c r="G21" s="223">
        <v>0.14499999999999999</v>
      </c>
      <c r="H21" s="223" t="s">
        <v>170</v>
      </c>
      <c r="I21" s="219" t="s">
        <v>14</v>
      </c>
      <c r="J21" s="223"/>
      <c r="K21" s="223"/>
      <c r="L21"/>
    </row>
    <row r="22" spans="2:12" ht="17" thickBot="1" x14ac:dyDescent="0.25">
      <c r="B22" s="226" t="s">
        <v>165</v>
      </c>
      <c r="C22" s="228" t="s">
        <v>8</v>
      </c>
      <c r="D22" s="228">
        <v>16</v>
      </c>
      <c r="E22" s="228">
        <v>3.878157503714708</v>
      </c>
      <c r="F22" s="228">
        <v>2</v>
      </c>
      <c r="G22" s="228">
        <v>0.14399999999999999</v>
      </c>
      <c r="H22" s="228" t="s">
        <v>170</v>
      </c>
      <c r="I22" s="229" t="s">
        <v>14</v>
      </c>
      <c r="J22" s="223"/>
      <c r="K22" s="223"/>
      <c r="L22"/>
    </row>
    <row r="23" spans="2:12" x14ac:dyDescent="0.2"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/>
    </row>
    <row r="24" spans="2:12" ht="16" thickBot="1" x14ac:dyDescent="0.25"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/>
    </row>
    <row r="25" spans="2:12" ht="16" thickBot="1" x14ac:dyDescent="0.25">
      <c r="B25" s="293" t="s">
        <v>169</v>
      </c>
      <c r="C25" s="294"/>
      <c r="D25" s="294"/>
      <c r="E25" s="294"/>
      <c r="F25" s="294"/>
      <c r="G25" s="294"/>
      <c r="H25" s="294"/>
      <c r="I25" s="294"/>
      <c r="J25" s="294"/>
      <c r="K25" s="295"/>
      <c r="L25"/>
    </row>
    <row r="26" spans="2:12" ht="32" thickBot="1" x14ac:dyDescent="0.25">
      <c r="B26" s="220" t="s">
        <v>168</v>
      </c>
      <c r="C26" s="221" t="s">
        <v>155</v>
      </c>
      <c r="D26" s="221" t="s">
        <v>102</v>
      </c>
      <c r="E26" s="221" t="s">
        <v>103</v>
      </c>
      <c r="F26" s="221" t="s">
        <v>154</v>
      </c>
      <c r="G26" s="221" t="s">
        <v>153</v>
      </c>
      <c r="H26" s="221" t="s">
        <v>152</v>
      </c>
      <c r="I26" s="221" t="s">
        <v>148</v>
      </c>
      <c r="J26" s="221" t="s">
        <v>108</v>
      </c>
      <c r="K26" s="222" t="s">
        <v>109</v>
      </c>
      <c r="L26"/>
    </row>
    <row r="27" spans="2:12" ht="16" x14ac:dyDescent="0.2">
      <c r="B27" s="224" t="s">
        <v>2</v>
      </c>
      <c r="C27" s="223" t="s">
        <v>8</v>
      </c>
      <c r="D27" s="223" t="s">
        <v>149</v>
      </c>
      <c r="E27" s="225" t="s">
        <v>161</v>
      </c>
      <c r="F27" s="223">
        <v>4</v>
      </c>
      <c r="G27" s="223">
        <v>6</v>
      </c>
      <c r="H27" s="223">
        <v>1.688897736871851</v>
      </c>
      <c r="I27" s="223">
        <v>9.1239029055388596E-2</v>
      </c>
      <c r="J27" s="223">
        <v>0.27371708716616577</v>
      </c>
      <c r="K27" s="219" t="s">
        <v>14</v>
      </c>
      <c r="L27"/>
    </row>
    <row r="28" spans="2:12" ht="16" x14ac:dyDescent="0.2">
      <c r="B28" s="224" t="s">
        <v>2</v>
      </c>
      <c r="C28" s="223" t="s">
        <v>8</v>
      </c>
      <c r="D28" s="223" t="s">
        <v>149</v>
      </c>
      <c r="E28" s="225" t="s">
        <v>158</v>
      </c>
      <c r="F28" s="223">
        <v>4</v>
      </c>
      <c r="G28" s="223">
        <v>6</v>
      </c>
      <c r="H28" s="223">
        <v>-1.1396627004907609</v>
      </c>
      <c r="I28" s="223">
        <v>0.25442685237439128</v>
      </c>
      <c r="J28" s="223">
        <v>0.763280557123174</v>
      </c>
      <c r="K28" s="219" t="s">
        <v>14</v>
      </c>
      <c r="L28"/>
    </row>
    <row r="29" spans="2:12" ht="16" x14ac:dyDescent="0.2">
      <c r="B29" s="224" t="s">
        <v>2</v>
      </c>
      <c r="C29" s="223" t="s">
        <v>8</v>
      </c>
      <c r="D29" s="225" t="s">
        <v>161</v>
      </c>
      <c r="E29" s="225" t="s">
        <v>158</v>
      </c>
      <c r="F29" s="223">
        <v>6</v>
      </c>
      <c r="G29" s="223">
        <v>6</v>
      </c>
      <c r="H29" s="223">
        <v>-3.1624267082046682</v>
      </c>
      <c r="I29" s="223">
        <v>1.5646011490876839E-3</v>
      </c>
      <c r="J29" s="223">
        <v>4.693803447263052E-3</v>
      </c>
      <c r="K29" s="219" t="s">
        <v>15</v>
      </c>
      <c r="L29"/>
    </row>
    <row r="30" spans="2:12" ht="16" x14ac:dyDescent="0.2">
      <c r="B30" s="224" t="s">
        <v>4</v>
      </c>
      <c r="C30" s="223" t="s">
        <v>8</v>
      </c>
      <c r="D30" s="223" t="s">
        <v>149</v>
      </c>
      <c r="E30" s="225" t="s">
        <v>161</v>
      </c>
      <c r="F30" s="223">
        <v>4</v>
      </c>
      <c r="G30" s="223">
        <v>6</v>
      </c>
      <c r="H30" s="223">
        <v>-0.76428699804760214</v>
      </c>
      <c r="I30" s="223">
        <v>0.44469623184970902</v>
      </c>
      <c r="J30" s="223">
        <v>1</v>
      </c>
      <c r="K30" s="219" t="s">
        <v>14</v>
      </c>
      <c r="L30"/>
    </row>
    <row r="31" spans="2:12" ht="16" x14ac:dyDescent="0.2">
      <c r="B31" s="224" t="s">
        <v>4</v>
      </c>
      <c r="C31" s="223" t="s">
        <v>8</v>
      </c>
      <c r="D31" s="223" t="s">
        <v>149</v>
      </c>
      <c r="E31" s="225" t="s">
        <v>158</v>
      </c>
      <c r="F31" s="223">
        <v>4</v>
      </c>
      <c r="G31" s="223">
        <v>6</v>
      </c>
      <c r="H31" s="223">
        <v>0.9907424048765211</v>
      </c>
      <c r="I31" s="223">
        <v>0.3218113791981505</v>
      </c>
      <c r="J31" s="223">
        <v>0.96543413759445151</v>
      </c>
      <c r="K31" s="219" t="s">
        <v>14</v>
      </c>
      <c r="L31"/>
    </row>
    <row r="32" spans="2:12" ht="16" x14ac:dyDescent="0.2">
      <c r="B32" s="224" t="s">
        <v>4</v>
      </c>
      <c r="C32" s="223" t="s">
        <v>8</v>
      </c>
      <c r="D32" s="225" t="s">
        <v>161</v>
      </c>
      <c r="E32" s="225" t="s">
        <v>158</v>
      </c>
      <c r="F32" s="223">
        <v>6</v>
      </c>
      <c r="G32" s="223">
        <v>6</v>
      </c>
      <c r="H32" s="223">
        <v>1.962182523724604</v>
      </c>
      <c r="I32" s="223">
        <v>4.9741237847352168E-2</v>
      </c>
      <c r="J32" s="223">
        <v>0.14922371354205649</v>
      </c>
      <c r="K32" s="219" t="s">
        <v>14</v>
      </c>
      <c r="L32"/>
    </row>
    <row r="33" spans="2:12" ht="16" x14ac:dyDescent="0.2">
      <c r="B33" s="224" t="s">
        <v>165</v>
      </c>
      <c r="C33" s="223" t="s">
        <v>8</v>
      </c>
      <c r="D33" s="223" t="s">
        <v>149</v>
      </c>
      <c r="E33" s="225" t="s">
        <v>161</v>
      </c>
      <c r="F33" s="223">
        <v>4</v>
      </c>
      <c r="G33" s="223">
        <v>6</v>
      </c>
      <c r="H33" s="223">
        <v>1.9625013604825829</v>
      </c>
      <c r="I33" s="223">
        <v>4.9704142373933377E-2</v>
      </c>
      <c r="J33" s="223">
        <v>0.14911242712180009</v>
      </c>
      <c r="K33" s="219" t="s">
        <v>14</v>
      </c>
      <c r="L33"/>
    </row>
    <row r="34" spans="2:12" ht="16" x14ac:dyDescent="0.2">
      <c r="B34" s="224" t="s">
        <v>165</v>
      </c>
      <c r="C34" s="223" t="s">
        <v>8</v>
      </c>
      <c r="D34" s="223" t="s">
        <v>149</v>
      </c>
      <c r="E34" s="225" t="s">
        <v>158</v>
      </c>
      <c r="F34" s="223">
        <v>4</v>
      </c>
      <c r="G34" s="223">
        <v>6</v>
      </c>
      <c r="H34" s="223">
        <v>1.308334240321722</v>
      </c>
      <c r="I34" s="223">
        <v>0.19075996632149861</v>
      </c>
      <c r="J34" s="223">
        <v>0.57227989896449583</v>
      </c>
      <c r="K34" s="219" t="s">
        <v>14</v>
      </c>
      <c r="L34"/>
    </row>
    <row r="35" spans="2:12" ht="17" thickBot="1" x14ac:dyDescent="0.25">
      <c r="B35" s="226" t="s">
        <v>165</v>
      </c>
      <c r="C35" s="228" t="s">
        <v>8</v>
      </c>
      <c r="D35" s="227" t="s">
        <v>161</v>
      </c>
      <c r="E35" s="227" t="s">
        <v>158</v>
      </c>
      <c r="F35" s="228">
        <v>6</v>
      </c>
      <c r="G35" s="228">
        <v>6</v>
      </c>
      <c r="H35" s="228">
        <v>-0.73138107466247915</v>
      </c>
      <c r="I35" s="228">
        <v>0.46454642173158089</v>
      </c>
      <c r="J35" s="228">
        <v>1</v>
      </c>
      <c r="K35" s="229" t="s">
        <v>14</v>
      </c>
      <c r="L35"/>
    </row>
    <row r="36" spans="2:12" x14ac:dyDescent="0.2">
      <c r="L36"/>
    </row>
    <row r="37" spans="2:12" x14ac:dyDescent="0.2">
      <c r="L37"/>
    </row>
    <row r="38" spans="2:12" x14ac:dyDescent="0.2">
      <c r="L38"/>
    </row>
    <row r="39" spans="2:12" x14ac:dyDescent="0.2">
      <c r="L39"/>
    </row>
    <row r="40" spans="2:12" x14ac:dyDescent="0.2">
      <c r="L40"/>
    </row>
    <row r="41" spans="2:12" x14ac:dyDescent="0.2">
      <c r="L41"/>
    </row>
    <row r="42" spans="2:12" x14ac:dyDescent="0.2">
      <c r="L42"/>
    </row>
    <row r="43" spans="2:12" x14ac:dyDescent="0.2">
      <c r="L43"/>
    </row>
    <row r="44" spans="2:12" x14ac:dyDescent="0.2">
      <c r="L44"/>
    </row>
    <row r="45" spans="2:12" x14ac:dyDescent="0.2">
      <c r="L45"/>
    </row>
    <row r="46" spans="2:12" x14ac:dyDescent="0.2">
      <c r="L46"/>
    </row>
    <row r="47" spans="2:12" x14ac:dyDescent="0.2">
      <c r="L47"/>
    </row>
    <row r="48" spans="2:12" x14ac:dyDescent="0.2">
      <c r="L48"/>
    </row>
    <row r="49" spans="12:12" x14ac:dyDescent="0.2">
      <c r="L49"/>
    </row>
    <row r="50" spans="12:12" x14ac:dyDescent="0.2">
      <c r="L50"/>
    </row>
    <row r="51" spans="12:12" x14ac:dyDescent="0.2">
      <c r="L51"/>
    </row>
    <row r="52" spans="12:12" x14ac:dyDescent="0.2">
      <c r="L52"/>
    </row>
    <row r="53" spans="12:12" x14ac:dyDescent="0.2">
      <c r="L53"/>
    </row>
    <row r="54" spans="12:12" x14ac:dyDescent="0.2">
      <c r="L54"/>
    </row>
    <row r="55" spans="12:12" x14ac:dyDescent="0.2">
      <c r="L55"/>
    </row>
    <row r="56" spans="12:12" x14ac:dyDescent="0.2">
      <c r="L56"/>
    </row>
    <row r="57" spans="12:12" x14ac:dyDescent="0.2">
      <c r="L57"/>
    </row>
    <row r="58" spans="12:12" x14ac:dyDescent="0.2">
      <c r="L58"/>
    </row>
    <row r="59" spans="12:12" x14ac:dyDescent="0.2">
      <c r="L59"/>
    </row>
    <row r="60" spans="12:12" x14ac:dyDescent="0.2">
      <c r="L60"/>
    </row>
    <row r="61" spans="12:12" x14ac:dyDescent="0.2">
      <c r="L61"/>
    </row>
    <row r="62" spans="12:12" x14ac:dyDescent="0.2">
      <c r="L62"/>
    </row>
    <row r="63" spans="12:12" x14ac:dyDescent="0.2">
      <c r="L63"/>
    </row>
    <row r="64" spans="12:12" x14ac:dyDescent="0.2">
      <c r="L64"/>
    </row>
    <row r="65" spans="12:12" x14ac:dyDescent="0.2">
      <c r="L65"/>
    </row>
    <row r="66" spans="12:12" x14ac:dyDescent="0.2">
      <c r="L66"/>
    </row>
    <row r="67" spans="12:12" x14ac:dyDescent="0.2">
      <c r="L67"/>
    </row>
    <row r="68" spans="12:12" x14ac:dyDescent="0.2">
      <c r="L68"/>
    </row>
    <row r="69" spans="12:12" x14ac:dyDescent="0.2">
      <c r="L69"/>
    </row>
    <row r="70" spans="12:12" x14ac:dyDescent="0.2">
      <c r="L70"/>
    </row>
    <row r="71" spans="12:12" x14ac:dyDescent="0.2">
      <c r="L71"/>
    </row>
    <row r="72" spans="12:12" x14ac:dyDescent="0.2">
      <c r="L72"/>
    </row>
    <row r="73" spans="12:12" x14ac:dyDescent="0.2">
      <c r="L73"/>
    </row>
    <row r="74" spans="12:12" x14ac:dyDescent="0.2">
      <c r="L74"/>
    </row>
    <row r="75" spans="12:12" x14ac:dyDescent="0.2">
      <c r="L75"/>
    </row>
    <row r="76" spans="12:12" x14ac:dyDescent="0.2">
      <c r="L76"/>
    </row>
    <row r="77" spans="12:12" x14ac:dyDescent="0.2">
      <c r="L77"/>
    </row>
    <row r="78" spans="12:12" x14ac:dyDescent="0.2">
      <c r="L78"/>
    </row>
    <row r="79" spans="12:12" x14ac:dyDescent="0.2">
      <c r="L79"/>
    </row>
    <row r="80" spans="12:12" x14ac:dyDescent="0.2">
      <c r="L80"/>
    </row>
    <row r="81" spans="12:12" x14ac:dyDescent="0.2">
      <c r="L81"/>
    </row>
    <row r="82" spans="12:12" x14ac:dyDescent="0.2">
      <c r="L82"/>
    </row>
    <row r="83" spans="12:12" x14ac:dyDescent="0.2">
      <c r="L83"/>
    </row>
    <row r="84" spans="12:12" x14ac:dyDescent="0.2">
      <c r="L84"/>
    </row>
    <row r="85" spans="12:12" x14ac:dyDescent="0.2">
      <c r="L85"/>
    </row>
    <row r="86" spans="12:12" x14ac:dyDescent="0.2">
      <c r="L86"/>
    </row>
    <row r="87" spans="12:12" x14ac:dyDescent="0.2">
      <c r="L87"/>
    </row>
    <row r="88" spans="12:12" x14ac:dyDescent="0.2">
      <c r="L88"/>
    </row>
    <row r="89" spans="12:12" x14ac:dyDescent="0.2">
      <c r="L89"/>
    </row>
    <row r="90" spans="12:12" x14ac:dyDescent="0.2">
      <c r="L90"/>
    </row>
    <row r="91" spans="12:12" x14ac:dyDescent="0.2">
      <c r="L91"/>
    </row>
    <row r="92" spans="12:12" x14ac:dyDescent="0.2">
      <c r="L92"/>
    </row>
    <row r="93" spans="12:12" x14ac:dyDescent="0.2">
      <c r="L93"/>
    </row>
    <row r="94" spans="12:12" x14ac:dyDescent="0.2">
      <c r="L94"/>
    </row>
    <row r="95" spans="12:12" x14ac:dyDescent="0.2">
      <c r="L95"/>
    </row>
    <row r="96" spans="12:12" x14ac:dyDescent="0.2">
      <c r="L96"/>
    </row>
    <row r="97" spans="12:12" x14ac:dyDescent="0.2">
      <c r="L97"/>
    </row>
    <row r="98" spans="12:12" x14ac:dyDescent="0.2">
      <c r="L98"/>
    </row>
    <row r="99" spans="12:12" x14ac:dyDescent="0.2">
      <c r="L99"/>
    </row>
    <row r="100" spans="12:12" x14ac:dyDescent="0.2">
      <c r="L100"/>
    </row>
    <row r="101" spans="12:12" x14ac:dyDescent="0.2">
      <c r="L101"/>
    </row>
    <row r="102" spans="12:12" x14ac:dyDescent="0.2">
      <c r="L102"/>
    </row>
    <row r="103" spans="12:12" x14ac:dyDescent="0.2">
      <c r="L103"/>
    </row>
    <row r="104" spans="12:12" x14ac:dyDescent="0.2">
      <c r="L104"/>
    </row>
    <row r="105" spans="12:12" x14ac:dyDescent="0.2">
      <c r="L105"/>
    </row>
    <row r="106" spans="12:12" x14ac:dyDescent="0.2">
      <c r="L106"/>
    </row>
    <row r="107" spans="12:12" x14ac:dyDescent="0.2">
      <c r="L107"/>
    </row>
    <row r="108" spans="12:12" x14ac:dyDescent="0.2">
      <c r="L108"/>
    </row>
    <row r="109" spans="12:12" x14ac:dyDescent="0.2">
      <c r="L109"/>
    </row>
    <row r="110" spans="12:12" x14ac:dyDescent="0.2">
      <c r="L110"/>
    </row>
    <row r="111" spans="12:12" x14ac:dyDescent="0.2">
      <c r="L111"/>
    </row>
    <row r="112" spans="12:12" x14ac:dyDescent="0.2">
      <c r="L112"/>
    </row>
    <row r="113" spans="12:12" x14ac:dyDescent="0.2">
      <c r="L113"/>
    </row>
    <row r="114" spans="12:12" x14ac:dyDescent="0.2">
      <c r="L114"/>
    </row>
    <row r="115" spans="12:12" x14ac:dyDescent="0.2">
      <c r="L115"/>
    </row>
    <row r="116" spans="12:12" x14ac:dyDescent="0.2">
      <c r="L116"/>
    </row>
    <row r="117" spans="12:12" x14ac:dyDescent="0.2">
      <c r="L117"/>
    </row>
    <row r="118" spans="12:12" x14ac:dyDescent="0.2">
      <c r="L118"/>
    </row>
    <row r="119" spans="12:12" x14ac:dyDescent="0.2">
      <c r="L119"/>
    </row>
    <row r="120" spans="12:12" x14ac:dyDescent="0.2">
      <c r="L120"/>
    </row>
    <row r="121" spans="12:12" x14ac:dyDescent="0.2">
      <c r="L121"/>
    </row>
    <row r="122" spans="12:12" x14ac:dyDescent="0.2">
      <c r="L122"/>
    </row>
    <row r="123" spans="12:12" x14ac:dyDescent="0.2">
      <c r="L123"/>
    </row>
    <row r="124" spans="12:12" x14ac:dyDescent="0.2">
      <c r="L124"/>
    </row>
    <row r="125" spans="12:12" x14ac:dyDescent="0.2">
      <c r="L125"/>
    </row>
    <row r="126" spans="12:12" x14ac:dyDescent="0.2">
      <c r="L126"/>
    </row>
    <row r="127" spans="12:12" x14ac:dyDescent="0.2">
      <c r="L127"/>
    </row>
    <row r="128" spans="12:12" x14ac:dyDescent="0.2">
      <c r="L128"/>
    </row>
    <row r="129" spans="12:12" x14ac:dyDescent="0.2">
      <c r="L129"/>
    </row>
    <row r="130" spans="12:12" x14ac:dyDescent="0.2">
      <c r="L130"/>
    </row>
    <row r="131" spans="12:12" x14ac:dyDescent="0.2">
      <c r="L131"/>
    </row>
    <row r="132" spans="12:12" x14ac:dyDescent="0.2">
      <c r="L132"/>
    </row>
    <row r="133" spans="12:12" x14ac:dyDescent="0.2">
      <c r="L133"/>
    </row>
    <row r="134" spans="12:12" x14ac:dyDescent="0.2">
      <c r="L134"/>
    </row>
    <row r="135" spans="12:12" x14ac:dyDescent="0.2">
      <c r="L135"/>
    </row>
    <row r="136" spans="12:12" x14ac:dyDescent="0.2">
      <c r="L136"/>
    </row>
    <row r="137" spans="12:12" x14ac:dyDescent="0.2">
      <c r="L137"/>
    </row>
    <row r="138" spans="12:12" x14ac:dyDescent="0.2">
      <c r="L138"/>
    </row>
    <row r="139" spans="12:12" x14ac:dyDescent="0.2">
      <c r="L139"/>
    </row>
    <row r="140" spans="12:12" x14ac:dyDescent="0.2">
      <c r="L140"/>
    </row>
    <row r="141" spans="12:12" x14ac:dyDescent="0.2">
      <c r="L141"/>
    </row>
    <row r="142" spans="12:12" x14ac:dyDescent="0.2">
      <c r="L142"/>
    </row>
    <row r="143" spans="12:12" x14ac:dyDescent="0.2">
      <c r="L143"/>
    </row>
    <row r="144" spans="12:12" x14ac:dyDescent="0.2">
      <c r="L144"/>
    </row>
    <row r="145" spans="12:12" x14ac:dyDescent="0.2">
      <c r="L145"/>
    </row>
    <row r="146" spans="12:12" x14ac:dyDescent="0.2">
      <c r="L146"/>
    </row>
    <row r="147" spans="12:12" x14ac:dyDescent="0.2">
      <c r="L147"/>
    </row>
    <row r="148" spans="12:12" x14ac:dyDescent="0.2">
      <c r="L148"/>
    </row>
    <row r="149" spans="12:12" x14ac:dyDescent="0.2">
      <c r="L149"/>
    </row>
    <row r="150" spans="12:12" x14ac:dyDescent="0.2">
      <c r="L150"/>
    </row>
    <row r="151" spans="12:12" x14ac:dyDescent="0.2">
      <c r="L151"/>
    </row>
    <row r="152" spans="12:12" x14ac:dyDescent="0.2">
      <c r="L152"/>
    </row>
    <row r="153" spans="12:12" x14ac:dyDescent="0.2">
      <c r="L153"/>
    </row>
    <row r="154" spans="12:12" x14ac:dyDescent="0.2">
      <c r="L154"/>
    </row>
    <row r="155" spans="12:12" x14ac:dyDescent="0.2">
      <c r="L155"/>
    </row>
    <row r="156" spans="12:12" x14ac:dyDescent="0.2">
      <c r="L156"/>
    </row>
    <row r="157" spans="12:12" x14ac:dyDescent="0.2">
      <c r="L157"/>
    </row>
    <row r="158" spans="12:12" x14ac:dyDescent="0.2">
      <c r="L158"/>
    </row>
    <row r="159" spans="12:12" x14ac:dyDescent="0.2">
      <c r="L159"/>
    </row>
    <row r="160" spans="12:12" x14ac:dyDescent="0.2">
      <c r="L160"/>
    </row>
    <row r="161" spans="12:12" x14ac:dyDescent="0.2">
      <c r="L161"/>
    </row>
    <row r="162" spans="12:12" x14ac:dyDescent="0.2">
      <c r="L162"/>
    </row>
    <row r="163" spans="12:12" x14ac:dyDescent="0.2">
      <c r="L163"/>
    </row>
    <row r="164" spans="12:12" x14ac:dyDescent="0.2">
      <c r="L164"/>
    </row>
    <row r="165" spans="12:12" x14ac:dyDescent="0.2">
      <c r="L165"/>
    </row>
    <row r="166" spans="12:12" x14ac:dyDescent="0.2">
      <c r="L166"/>
    </row>
    <row r="167" spans="12:12" x14ac:dyDescent="0.2">
      <c r="L167"/>
    </row>
    <row r="168" spans="12:12" x14ac:dyDescent="0.2">
      <c r="L168"/>
    </row>
    <row r="169" spans="12:12" x14ac:dyDescent="0.2">
      <c r="L169"/>
    </row>
    <row r="170" spans="12:12" x14ac:dyDescent="0.2">
      <c r="L170"/>
    </row>
    <row r="171" spans="12:12" x14ac:dyDescent="0.2">
      <c r="L171"/>
    </row>
    <row r="172" spans="12:12" x14ac:dyDescent="0.2">
      <c r="L172"/>
    </row>
    <row r="173" spans="12:12" x14ac:dyDescent="0.2">
      <c r="L173"/>
    </row>
    <row r="174" spans="12:12" x14ac:dyDescent="0.2">
      <c r="L174"/>
    </row>
    <row r="175" spans="12:12" x14ac:dyDescent="0.2">
      <c r="L175"/>
    </row>
    <row r="176" spans="12:12" x14ac:dyDescent="0.2">
      <c r="L176"/>
    </row>
    <row r="177" spans="12:12" x14ac:dyDescent="0.2">
      <c r="L177"/>
    </row>
    <row r="178" spans="12:12" x14ac:dyDescent="0.2">
      <c r="L178"/>
    </row>
    <row r="179" spans="12:12" x14ac:dyDescent="0.2">
      <c r="L179"/>
    </row>
    <row r="180" spans="12:12" x14ac:dyDescent="0.2">
      <c r="L180"/>
    </row>
    <row r="181" spans="12:12" x14ac:dyDescent="0.2">
      <c r="L181"/>
    </row>
    <row r="182" spans="12:12" x14ac:dyDescent="0.2">
      <c r="L182"/>
    </row>
    <row r="183" spans="12:12" x14ac:dyDescent="0.2">
      <c r="L183"/>
    </row>
    <row r="184" spans="12:12" x14ac:dyDescent="0.2">
      <c r="L184"/>
    </row>
    <row r="185" spans="12:12" x14ac:dyDescent="0.2">
      <c r="L185"/>
    </row>
    <row r="186" spans="12:12" x14ac:dyDescent="0.2">
      <c r="L186"/>
    </row>
    <row r="187" spans="12:12" x14ac:dyDescent="0.2">
      <c r="L187"/>
    </row>
    <row r="188" spans="12:12" x14ac:dyDescent="0.2">
      <c r="L188"/>
    </row>
    <row r="189" spans="12:12" x14ac:dyDescent="0.2">
      <c r="L189"/>
    </row>
    <row r="190" spans="12:12" x14ac:dyDescent="0.2">
      <c r="L190"/>
    </row>
    <row r="191" spans="12:12" x14ac:dyDescent="0.2">
      <c r="L191"/>
    </row>
    <row r="192" spans="12:12" x14ac:dyDescent="0.2">
      <c r="L192"/>
    </row>
    <row r="193" spans="12:12" x14ac:dyDescent="0.2">
      <c r="L193"/>
    </row>
    <row r="194" spans="12:12" x14ac:dyDescent="0.2">
      <c r="L194"/>
    </row>
    <row r="195" spans="12:12" x14ac:dyDescent="0.2">
      <c r="L195"/>
    </row>
    <row r="196" spans="12:12" x14ac:dyDescent="0.2">
      <c r="L196"/>
    </row>
    <row r="197" spans="12:12" x14ac:dyDescent="0.2">
      <c r="L197"/>
    </row>
    <row r="198" spans="12:12" x14ac:dyDescent="0.2">
      <c r="L198"/>
    </row>
    <row r="199" spans="12:12" x14ac:dyDescent="0.2">
      <c r="L199"/>
    </row>
    <row r="200" spans="12:12" x14ac:dyDescent="0.2">
      <c r="L200"/>
    </row>
    <row r="201" spans="12:12" x14ac:dyDescent="0.2">
      <c r="L201"/>
    </row>
    <row r="202" spans="12:12" x14ac:dyDescent="0.2">
      <c r="L202"/>
    </row>
    <row r="203" spans="12:12" x14ac:dyDescent="0.2">
      <c r="L203"/>
    </row>
    <row r="204" spans="12:12" x14ac:dyDescent="0.2">
      <c r="L204"/>
    </row>
    <row r="205" spans="12:12" x14ac:dyDescent="0.2">
      <c r="L205"/>
    </row>
    <row r="206" spans="12:12" x14ac:dyDescent="0.2">
      <c r="L206"/>
    </row>
    <row r="207" spans="12:12" x14ac:dyDescent="0.2">
      <c r="L207"/>
    </row>
  </sheetData>
  <mergeCells count="4">
    <mergeCell ref="B3:C3"/>
    <mergeCell ref="B5:J5"/>
    <mergeCell ref="B18:I18"/>
    <mergeCell ref="B25:K25"/>
  </mergeCells>
  <printOptions gridLines="1"/>
  <pageMargins left="0.7" right="0.7" top="0.75" bottom="0.75" header="0.3" footer="0.3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L222"/>
  <sheetViews>
    <sheetView workbookViewId="0">
      <selection activeCell="R9" sqref="R9"/>
    </sheetView>
  </sheetViews>
  <sheetFormatPr baseColWidth="10" defaultColWidth="8.83203125" defaultRowHeight="15" x14ac:dyDescent="0.2"/>
  <cols>
    <col min="2" max="2" width="6.83203125" style="8" customWidth="1"/>
    <col min="3" max="3" width="22.83203125" style="8" bestFit="1" customWidth="1"/>
    <col min="4" max="4" width="13.33203125" style="8" customWidth="1"/>
    <col min="5" max="5" width="16.5" style="8" bestFit="1" customWidth="1"/>
    <col min="6" max="6" width="9.33203125" style="8" customWidth="1"/>
    <col min="7" max="7" width="14.5" style="8" bestFit="1" customWidth="1"/>
    <col min="8" max="9" width="9" style="8" bestFit="1" customWidth="1"/>
    <col min="10" max="10" width="9.5" style="8" bestFit="1" customWidth="1"/>
    <col min="11" max="11" width="10.83203125" style="8" bestFit="1" customWidth="1"/>
    <col min="12" max="12" width="8.83203125" style="8"/>
  </cols>
  <sheetData>
    <row r="2" spans="2:11" x14ac:dyDescent="0.2">
      <c r="B2" s="61" t="s">
        <v>255</v>
      </c>
      <c r="D2" s="61" t="s">
        <v>256</v>
      </c>
    </row>
    <row r="3" spans="2:11" ht="16" thickBot="1" x14ac:dyDescent="0.25"/>
    <row r="4" spans="2:11" ht="16" thickBot="1" x14ac:dyDescent="0.25">
      <c r="B4" s="287" t="s">
        <v>113</v>
      </c>
      <c r="C4" s="296"/>
      <c r="D4" s="296"/>
      <c r="E4" s="296"/>
      <c r="F4" s="296"/>
      <c r="G4" s="297"/>
    </row>
    <row r="5" spans="2:11" x14ac:dyDescent="0.2">
      <c r="B5" s="41"/>
      <c r="C5" s="42" t="s">
        <v>100</v>
      </c>
      <c r="D5" s="42" t="s">
        <v>93</v>
      </c>
      <c r="E5" s="42" t="s">
        <v>94</v>
      </c>
      <c r="F5" s="42" t="s">
        <v>95</v>
      </c>
      <c r="G5" s="43"/>
    </row>
    <row r="6" spans="2:11" x14ac:dyDescent="0.2">
      <c r="B6" s="44" t="s">
        <v>112</v>
      </c>
      <c r="C6" s="1">
        <v>7649653.0786227696</v>
      </c>
      <c r="D6" s="1">
        <v>1</v>
      </c>
      <c r="E6" s="1">
        <v>42566.950086211698</v>
      </c>
      <c r="F6" s="45">
        <v>1.0584970483492399E-254</v>
      </c>
      <c r="G6" s="46" t="s">
        <v>36</v>
      </c>
    </row>
    <row r="7" spans="2:11" x14ac:dyDescent="0.2">
      <c r="B7" s="44" t="s">
        <v>96</v>
      </c>
      <c r="C7" s="1">
        <v>1097495.0389137999</v>
      </c>
      <c r="D7" s="1">
        <v>4</v>
      </c>
      <c r="E7" s="1">
        <v>1526.76912472872</v>
      </c>
      <c r="F7" s="45">
        <v>1.11377777697698E-159</v>
      </c>
      <c r="G7" s="46" t="s">
        <v>36</v>
      </c>
    </row>
    <row r="8" spans="2:11" x14ac:dyDescent="0.2">
      <c r="B8" s="44" t="s">
        <v>0</v>
      </c>
      <c r="C8" s="1">
        <v>1789.9897156309601</v>
      </c>
      <c r="D8" s="1">
        <v>3</v>
      </c>
      <c r="E8" s="1">
        <v>3.3201681216552301</v>
      </c>
      <c r="F8" s="1">
        <v>2.0677909570428199E-2</v>
      </c>
      <c r="G8" s="46" t="s">
        <v>16</v>
      </c>
    </row>
    <row r="9" spans="2:11" x14ac:dyDescent="0.2">
      <c r="B9" s="44" t="s">
        <v>97</v>
      </c>
      <c r="C9" s="1">
        <v>5451.6273888702599</v>
      </c>
      <c r="D9" s="1">
        <v>12</v>
      </c>
      <c r="E9" s="1">
        <v>2.5279921037548201</v>
      </c>
      <c r="F9" s="1">
        <v>3.86045356817205E-3</v>
      </c>
      <c r="G9" s="46" t="s">
        <v>15</v>
      </c>
    </row>
    <row r="10" spans="2:11" ht="16" thickBot="1" x14ac:dyDescent="0.25">
      <c r="B10" s="47" t="s">
        <v>98</v>
      </c>
      <c r="C10" s="48">
        <v>39715.632126607103</v>
      </c>
      <c r="D10" s="48">
        <v>221</v>
      </c>
      <c r="E10" s="48" t="s">
        <v>99</v>
      </c>
      <c r="F10" s="48" t="s">
        <v>99</v>
      </c>
      <c r="G10" s="49"/>
    </row>
    <row r="11" spans="2:11" ht="16" thickBot="1" x14ac:dyDescent="0.25">
      <c r="B11" s="301" t="s">
        <v>114</v>
      </c>
      <c r="C11" s="302"/>
      <c r="D11" s="302"/>
      <c r="E11" s="302"/>
      <c r="F11" s="302"/>
      <c r="G11" s="303"/>
    </row>
    <row r="13" spans="2:11" ht="16" thickBot="1" x14ac:dyDescent="0.25"/>
    <row r="14" spans="2:11" ht="16" thickBot="1" x14ac:dyDescent="0.25">
      <c r="B14" s="298" t="s">
        <v>110</v>
      </c>
      <c r="C14" s="299"/>
      <c r="D14" s="299"/>
      <c r="E14" s="299"/>
      <c r="F14" s="299"/>
      <c r="G14" s="299"/>
      <c r="H14" s="299"/>
      <c r="I14" s="299"/>
      <c r="J14" s="299"/>
      <c r="K14" s="300"/>
    </row>
    <row r="15" spans="2:11" ht="16" thickBot="1" x14ac:dyDescent="0.25">
      <c r="B15" s="231"/>
      <c r="C15" s="232" t="s">
        <v>101</v>
      </c>
      <c r="D15" s="232" t="s">
        <v>102</v>
      </c>
      <c r="E15" s="232" t="s">
        <v>103</v>
      </c>
      <c r="F15" s="232" t="s">
        <v>104</v>
      </c>
      <c r="G15" s="232" t="s">
        <v>105</v>
      </c>
      <c r="H15" s="232" t="s">
        <v>106</v>
      </c>
      <c r="I15" s="232" t="s">
        <v>107</v>
      </c>
      <c r="J15" s="232" t="s">
        <v>108</v>
      </c>
      <c r="K15" s="63" t="s">
        <v>109</v>
      </c>
    </row>
    <row r="16" spans="2:11" x14ac:dyDescent="0.2">
      <c r="B16" s="13">
        <v>1</v>
      </c>
      <c r="C16" s="8" t="s">
        <v>96</v>
      </c>
      <c r="D16" s="8" t="s">
        <v>13</v>
      </c>
      <c r="E16" s="8" t="s">
        <v>12</v>
      </c>
      <c r="F16" s="8">
        <v>0</v>
      </c>
      <c r="G16" s="8">
        <v>47.176697061803502</v>
      </c>
      <c r="H16" s="8">
        <v>40.070085106095497</v>
      </c>
      <c r="I16" s="8">
        <v>54.283309017511598</v>
      </c>
      <c r="J16" s="57">
        <v>3.6500000000000002E-14</v>
      </c>
      <c r="K16" s="7" t="s">
        <v>35</v>
      </c>
    </row>
    <row r="17" spans="2:11" x14ac:dyDescent="0.2">
      <c r="B17" s="13">
        <v>2</v>
      </c>
      <c r="C17" s="8" t="s">
        <v>96</v>
      </c>
      <c r="D17" s="8" t="s">
        <v>13</v>
      </c>
      <c r="E17" s="8" t="s">
        <v>11</v>
      </c>
      <c r="F17" s="8">
        <v>0</v>
      </c>
      <c r="G17" s="8">
        <v>89.062411347517596</v>
      </c>
      <c r="H17" s="8">
        <v>81.372449393843695</v>
      </c>
      <c r="I17" s="8">
        <v>96.752373301191597</v>
      </c>
      <c r="J17" s="57">
        <v>3.6500000000000002E-14</v>
      </c>
      <c r="K17" s="7" t="s">
        <v>35</v>
      </c>
    </row>
    <row r="18" spans="2:11" x14ac:dyDescent="0.2">
      <c r="B18" s="13">
        <v>3</v>
      </c>
      <c r="C18" s="8" t="s">
        <v>96</v>
      </c>
      <c r="D18" s="8" t="s">
        <v>13</v>
      </c>
      <c r="E18" s="8" t="s">
        <v>10</v>
      </c>
      <c r="F18" s="8">
        <v>0</v>
      </c>
      <c r="G18" s="8">
        <v>166.77074468085101</v>
      </c>
      <c r="H18" s="8">
        <v>158.83904677347201</v>
      </c>
      <c r="I18" s="8">
        <v>174.70244258823001</v>
      </c>
      <c r="J18" s="57">
        <v>3.6500000000000002E-14</v>
      </c>
      <c r="K18" s="7" t="s">
        <v>35</v>
      </c>
    </row>
    <row r="19" spans="2:11" x14ac:dyDescent="0.2">
      <c r="B19" s="13">
        <v>4</v>
      </c>
      <c r="C19" s="8" t="s">
        <v>96</v>
      </c>
      <c r="D19" s="8" t="s">
        <v>13</v>
      </c>
      <c r="E19" s="8" t="s">
        <v>9</v>
      </c>
      <c r="F19" s="8">
        <v>0</v>
      </c>
      <c r="G19" s="8">
        <v>202.865309898242</v>
      </c>
      <c r="H19" s="8">
        <v>195.21816898851</v>
      </c>
      <c r="I19" s="8">
        <v>210.512450807975</v>
      </c>
      <c r="J19" s="57">
        <v>3.6500000000000002E-14</v>
      </c>
      <c r="K19" s="7" t="s">
        <v>35</v>
      </c>
    </row>
    <row r="20" spans="2:11" x14ac:dyDescent="0.2">
      <c r="B20" s="13">
        <v>5</v>
      </c>
      <c r="C20" s="8" t="s">
        <v>96</v>
      </c>
      <c r="D20" s="8" t="s">
        <v>12</v>
      </c>
      <c r="E20" s="8" t="s">
        <v>11</v>
      </c>
      <c r="F20" s="8">
        <v>0</v>
      </c>
      <c r="G20" s="8">
        <v>41.885714285714101</v>
      </c>
      <c r="H20" s="8">
        <v>34.689222907296298</v>
      </c>
      <c r="I20" s="8">
        <v>49.082205664131898</v>
      </c>
      <c r="J20" s="57">
        <v>3.6500000000000002E-14</v>
      </c>
      <c r="K20" s="7" t="s">
        <v>35</v>
      </c>
    </row>
    <row r="21" spans="2:11" x14ac:dyDescent="0.2">
      <c r="B21" s="13">
        <v>6</v>
      </c>
      <c r="C21" s="8" t="s">
        <v>96</v>
      </c>
      <c r="D21" s="8" t="s">
        <v>12</v>
      </c>
      <c r="E21" s="8" t="s">
        <v>10</v>
      </c>
      <c r="F21" s="8">
        <v>0</v>
      </c>
      <c r="G21" s="8">
        <v>119.594047619048</v>
      </c>
      <c r="H21" s="8">
        <v>112.139800171812</v>
      </c>
      <c r="I21" s="8">
        <v>127.048295066283</v>
      </c>
      <c r="J21" s="57">
        <v>3.6500000000000002E-14</v>
      </c>
      <c r="K21" s="7" t="s">
        <v>35</v>
      </c>
    </row>
    <row r="22" spans="2:11" x14ac:dyDescent="0.2">
      <c r="B22" s="13">
        <v>7</v>
      </c>
      <c r="C22" s="8" t="s">
        <v>96</v>
      </c>
      <c r="D22" s="8" t="s">
        <v>12</v>
      </c>
      <c r="E22" s="8" t="s">
        <v>9</v>
      </c>
      <c r="F22" s="8">
        <v>0</v>
      </c>
      <c r="G22" s="8">
        <v>155.68861283643901</v>
      </c>
      <c r="H22" s="8">
        <v>148.53789696989799</v>
      </c>
      <c r="I22" s="8">
        <v>162.839328702979</v>
      </c>
      <c r="J22" s="57">
        <v>3.6500000000000002E-14</v>
      </c>
      <c r="K22" s="7" t="s">
        <v>35</v>
      </c>
    </row>
    <row r="23" spans="2:11" x14ac:dyDescent="0.2">
      <c r="B23" s="13">
        <v>8</v>
      </c>
      <c r="C23" s="8" t="s">
        <v>96</v>
      </c>
      <c r="D23" s="8" t="s">
        <v>11</v>
      </c>
      <c r="E23" s="8" t="s">
        <v>10</v>
      </c>
      <c r="F23" s="8">
        <v>0</v>
      </c>
      <c r="G23" s="8">
        <v>77.7083333333334</v>
      </c>
      <c r="H23" s="8">
        <v>69.696006182963401</v>
      </c>
      <c r="I23" s="8">
        <v>85.720660483703398</v>
      </c>
      <c r="J23" s="57">
        <v>3.6500000000000002E-14</v>
      </c>
      <c r="K23" s="7" t="s">
        <v>35</v>
      </c>
    </row>
    <row r="24" spans="2:11" x14ac:dyDescent="0.2">
      <c r="B24" s="13">
        <v>9</v>
      </c>
      <c r="C24" s="8" t="s">
        <v>96</v>
      </c>
      <c r="D24" s="8" t="s">
        <v>11</v>
      </c>
      <c r="E24" s="8" t="s">
        <v>9</v>
      </c>
      <c r="F24" s="8">
        <v>0</v>
      </c>
      <c r="G24" s="8">
        <v>113.802898550725</v>
      </c>
      <c r="H24" s="8">
        <v>106.07215998549501</v>
      </c>
      <c r="I24" s="8">
        <v>121.533637115955</v>
      </c>
      <c r="J24" s="57">
        <v>3.6500000000000002E-14</v>
      </c>
      <c r="K24" s="7" t="s">
        <v>35</v>
      </c>
    </row>
    <row r="25" spans="2:11" x14ac:dyDescent="0.2">
      <c r="B25" s="13">
        <v>10</v>
      </c>
      <c r="C25" s="8" t="s">
        <v>96</v>
      </c>
      <c r="D25" s="8" t="s">
        <v>10</v>
      </c>
      <c r="E25" s="8" t="s">
        <v>9</v>
      </c>
      <c r="F25" s="8">
        <v>0</v>
      </c>
      <c r="G25" s="8">
        <v>36.0945652173911</v>
      </c>
      <c r="H25" s="8">
        <v>28.123327195044201</v>
      </c>
      <c r="I25" s="8">
        <v>44.065803239738003</v>
      </c>
      <c r="J25" s="57">
        <v>3.7399999999999997E-14</v>
      </c>
      <c r="K25" s="7" t="s">
        <v>35</v>
      </c>
    </row>
    <row r="26" spans="2:11" x14ac:dyDescent="0.2">
      <c r="B26" s="13">
        <v>11</v>
      </c>
      <c r="C26" s="8" t="s">
        <v>0</v>
      </c>
      <c r="D26" s="8" t="s">
        <v>116</v>
      </c>
      <c r="E26" s="8" t="s">
        <v>126</v>
      </c>
      <c r="F26" s="8">
        <v>0</v>
      </c>
      <c r="G26" s="8">
        <v>-3.1474446662722602</v>
      </c>
      <c r="H26" s="8">
        <v>-9.7056463952551404</v>
      </c>
      <c r="I26" s="8">
        <v>3.4107570627106099</v>
      </c>
      <c r="J26" s="8">
        <v>0.60099999999999998</v>
      </c>
      <c r="K26" s="7" t="s">
        <v>14</v>
      </c>
    </row>
    <row r="27" spans="2:11" x14ac:dyDescent="0.2">
      <c r="B27" s="13">
        <v>12</v>
      </c>
      <c r="C27" s="8" t="s">
        <v>0</v>
      </c>
      <c r="D27" s="8" t="s">
        <v>116</v>
      </c>
      <c r="E27" s="8" t="s">
        <v>127</v>
      </c>
      <c r="F27" s="8">
        <v>0</v>
      </c>
      <c r="G27" s="8">
        <v>-4.5786435546740201</v>
      </c>
      <c r="H27" s="8">
        <v>-9.9827464147352298</v>
      </c>
      <c r="I27" s="8">
        <v>0.82545930538720003</v>
      </c>
      <c r="J27" s="8">
        <v>0.128</v>
      </c>
      <c r="K27" s="7" t="s">
        <v>14</v>
      </c>
    </row>
    <row r="28" spans="2:11" x14ac:dyDescent="0.2">
      <c r="B28" s="13">
        <v>13</v>
      </c>
      <c r="C28" s="38" t="s">
        <v>0</v>
      </c>
      <c r="D28" s="38" t="s">
        <v>116</v>
      </c>
      <c r="E28" s="38" t="s">
        <v>125</v>
      </c>
      <c r="F28" s="38">
        <v>0</v>
      </c>
      <c r="G28" s="38">
        <v>-7.7138451641834296</v>
      </c>
      <c r="H28" s="38">
        <v>-14.7676865389572</v>
      </c>
      <c r="I28" s="38">
        <v>-0.660003789409631</v>
      </c>
      <c r="J28" s="38">
        <v>2.5899999999999999E-2</v>
      </c>
      <c r="K28" s="39" t="s">
        <v>16</v>
      </c>
    </row>
    <row r="29" spans="2:11" x14ac:dyDescent="0.2">
      <c r="B29" s="13">
        <v>14</v>
      </c>
      <c r="C29" s="8" t="s">
        <v>0</v>
      </c>
      <c r="D29" s="8" t="s">
        <v>126</v>
      </c>
      <c r="E29" s="8" t="s">
        <v>127</v>
      </c>
      <c r="F29" s="8">
        <v>0</v>
      </c>
      <c r="G29" s="8">
        <v>-1.4311988884017499</v>
      </c>
      <c r="H29" s="8">
        <v>-8.0297591627949298</v>
      </c>
      <c r="I29" s="8">
        <v>5.1673613859914296</v>
      </c>
      <c r="J29" s="8">
        <v>0.94299999999999995</v>
      </c>
      <c r="K29" s="7" t="s">
        <v>14</v>
      </c>
    </row>
    <row r="30" spans="2:11" x14ac:dyDescent="0.2">
      <c r="B30" s="13">
        <v>15</v>
      </c>
      <c r="C30" s="8" t="s">
        <v>0</v>
      </c>
      <c r="D30" s="8" t="s">
        <v>126</v>
      </c>
      <c r="E30" s="8" t="s">
        <v>125</v>
      </c>
      <c r="F30" s="8">
        <v>0</v>
      </c>
      <c r="G30" s="8">
        <v>-4.5664004979111601</v>
      </c>
      <c r="H30" s="8">
        <v>-12.572232629123301</v>
      </c>
      <c r="I30" s="8">
        <v>3.43943163330098</v>
      </c>
      <c r="J30" s="8">
        <v>0.45300000000000001</v>
      </c>
      <c r="K30" s="7" t="s">
        <v>14</v>
      </c>
    </row>
    <row r="31" spans="2:11" x14ac:dyDescent="0.2">
      <c r="B31" s="13">
        <v>16</v>
      </c>
      <c r="C31" s="8" t="s">
        <v>0</v>
      </c>
      <c r="D31" s="8" t="s">
        <v>127</v>
      </c>
      <c r="E31" s="8" t="s">
        <v>125</v>
      </c>
      <c r="F31" s="8">
        <v>0</v>
      </c>
      <c r="G31" s="8">
        <v>-3.13520160950941</v>
      </c>
      <c r="H31" s="8">
        <v>-10.226581300178699</v>
      </c>
      <c r="I31" s="8">
        <v>3.9561780811598601</v>
      </c>
      <c r="J31" s="8">
        <v>0.66200000000000003</v>
      </c>
      <c r="K31" s="7" t="s">
        <v>14</v>
      </c>
    </row>
    <row r="32" spans="2:11" x14ac:dyDescent="0.2">
      <c r="B32" s="13">
        <v>17</v>
      </c>
      <c r="C32" s="8" t="s">
        <v>97</v>
      </c>
      <c r="D32" s="8" t="s">
        <v>128</v>
      </c>
      <c r="E32" s="8" t="s">
        <v>129</v>
      </c>
      <c r="F32" s="8">
        <v>0</v>
      </c>
      <c r="G32" s="8">
        <v>50.462499999999999</v>
      </c>
      <c r="H32" s="8">
        <v>34.3314565459034</v>
      </c>
      <c r="I32" s="8">
        <v>66.593543454096704</v>
      </c>
      <c r="J32" s="57">
        <v>1.1999999999999999E-13</v>
      </c>
      <c r="K32" s="7" t="s">
        <v>35</v>
      </c>
    </row>
    <row r="33" spans="2:11" x14ac:dyDescent="0.2">
      <c r="B33" s="13">
        <v>18</v>
      </c>
      <c r="C33" s="8" t="s">
        <v>97</v>
      </c>
      <c r="D33" s="8" t="s">
        <v>128</v>
      </c>
      <c r="E33" s="8" t="s">
        <v>130</v>
      </c>
      <c r="F33" s="8">
        <v>0</v>
      </c>
      <c r="G33" s="8">
        <v>92.229166666666501</v>
      </c>
      <c r="H33" s="8">
        <v>75.704625303603393</v>
      </c>
      <c r="I33" s="8">
        <v>108.75370802973001</v>
      </c>
      <c r="J33" s="57">
        <v>3.6500000000000002E-14</v>
      </c>
      <c r="K33" s="7" t="s">
        <v>35</v>
      </c>
    </row>
    <row r="34" spans="2:11" x14ac:dyDescent="0.2">
      <c r="B34" s="13">
        <v>19</v>
      </c>
      <c r="C34" s="8" t="s">
        <v>97</v>
      </c>
      <c r="D34" s="8" t="s">
        <v>128</v>
      </c>
      <c r="E34" s="8" t="s">
        <v>131</v>
      </c>
      <c r="F34" s="8">
        <v>0</v>
      </c>
      <c r="G34" s="8">
        <v>172.58557692307701</v>
      </c>
      <c r="H34" s="8">
        <v>154.62776034461001</v>
      </c>
      <c r="I34" s="8">
        <v>190.54339350154299</v>
      </c>
      <c r="J34" s="57">
        <v>3.6500000000000002E-14</v>
      </c>
      <c r="K34" s="7" t="s">
        <v>35</v>
      </c>
    </row>
    <row r="35" spans="2:11" x14ac:dyDescent="0.2">
      <c r="B35" s="13">
        <v>20</v>
      </c>
      <c r="C35" s="8" t="s">
        <v>97</v>
      </c>
      <c r="D35" s="8" t="s">
        <v>128</v>
      </c>
      <c r="E35" s="8" t="s">
        <v>132</v>
      </c>
      <c r="F35" s="8">
        <v>0</v>
      </c>
      <c r="G35" s="8">
        <v>213.150735294117</v>
      </c>
      <c r="H35" s="8">
        <v>196.39904181198401</v>
      </c>
      <c r="I35" s="8">
        <v>229.90242877625101</v>
      </c>
      <c r="J35" s="57">
        <v>3.6500000000000002E-14</v>
      </c>
      <c r="K35" s="7" t="s">
        <v>35</v>
      </c>
    </row>
    <row r="36" spans="2:11" x14ac:dyDescent="0.2">
      <c r="B36" s="13">
        <v>21</v>
      </c>
      <c r="C36" s="8" t="s">
        <v>97</v>
      </c>
      <c r="D36" s="8" t="s">
        <v>128</v>
      </c>
      <c r="E36" s="8" t="s">
        <v>133</v>
      </c>
      <c r="F36" s="8">
        <v>0</v>
      </c>
      <c r="G36" s="8">
        <v>3.31249999999994</v>
      </c>
      <c r="H36" s="8">
        <v>-17.512587551554901</v>
      </c>
      <c r="I36" s="8">
        <v>24.137587551554802</v>
      </c>
      <c r="J36" s="8">
        <v>1</v>
      </c>
      <c r="K36" s="7" t="s">
        <v>14</v>
      </c>
    </row>
    <row r="37" spans="2:11" x14ac:dyDescent="0.2">
      <c r="B37" s="13">
        <v>22</v>
      </c>
      <c r="C37" s="8" t="s">
        <v>97</v>
      </c>
      <c r="D37" s="8" t="s">
        <v>128</v>
      </c>
      <c r="E37" s="8" t="s">
        <v>134</v>
      </c>
      <c r="F37" s="8">
        <v>0</v>
      </c>
      <c r="G37" s="8">
        <v>47.0625</v>
      </c>
      <c r="H37" s="8">
        <v>24.039499455063801</v>
      </c>
      <c r="I37" s="8">
        <v>70.085500544936195</v>
      </c>
      <c r="J37" s="57">
        <v>7.9600000000000004E-10</v>
      </c>
      <c r="K37" s="7" t="s">
        <v>35</v>
      </c>
    </row>
    <row r="38" spans="2:11" x14ac:dyDescent="0.2">
      <c r="B38" s="13">
        <v>23</v>
      </c>
      <c r="C38" s="8" t="s">
        <v>97</v>
      </c>
      <c r="D38" s="8" t="s">
        <v>128</v>
      </c>
      <c r="E38" s="8" t="s">
        <v>135</v>
      </c>
      <c r="F38" s="8">
        <v>0</v>
      </c>
      <c r="G38" s="8">
        <v>89.205357142856997</v>
      </c>
      <c r="H38" s="8">
        <v>71.6049457935665</v>
      </c>
      <c r="I38" s="8">
        <v>106.805768492147</v>
      </c>
      <c r="J38" s="57">
        <v>3.6500000000000002E-14</v>
      </c>
      <c r="K38" s="7" t="s">
        <v>35</v>
      </c>
    </row>
    <row r="39" spans="2:11" x14ac:dyDescent="0.2">
      <c r="B39" s="13">
        <v>24</v>
      </c>
      <c r="C39" s="8" t="s">
        <v>97</v>
      </c>
      <c r="D39" s="8" t="s">
        <v>128</v>
      </c>
      <c r="E39" s="8" t="s">
        <v>136</v>
      </c>
      <c r="F39" s="8">
        <v>0</v>
      </c>
      <c r="G39" s="8">
        <v>158.11964285714299</v>
      </c>
      <c r="H39" s="8">
        <v>136.325434096897</v>
      </c>
      <c r="I39" s="8">
        <v>179.91385161738799</v>
      </c>
      <c r="J39" s="57">
        <v>3.6500000000000002E-14</v>
      </c>
      <c r="K39" s="7" t="s">
        <v>35</v>
      </c>
    </row>
    <row r="40" spans="2:11" x14ac:dyDescent="0.2">
      <c r="B40" s="13">
        <v>25</v>
      </c>
      <c r="C40" s="8" t="s">
        <v>97</v>
      </c>
      <c r="D40" s="8" t="s">
        <v>128</v>
      </c>
      <c r="E40" s="8" t="s">
        <v>137</v>
      </c>
      <c r="F40" s="8">
        <v>0</v>
      </c>
      <c r="G40" s="8">
        <v>215.3125</v>
      </c>
      <c r="H40" s="8">
        <v>193.51829123975401</v>
      </c>
      <c r="I40" s="8">
        <v>237.106708760245</v>
      </c>
      <c r="J40" s="57">
        <v>3.6500000000000002E-14</v>
      </c>
      <c r="K40" s="7" t="s">
        <v>35</v>
      </c>
    </row>
    <row r="41" spans="2:11" x14ac:dyDescent="0.2">
      <c r="B41" s="13">
        <v>26</v>
      </c>
      <c r="C41" s="8" t="s">
        <v>97</v>
      </c>
      <c r="D41" s="8" t="s">
        <v>128</v>
      </c>
      <c r="E41" s="8" t="s">
        <v>138</v>
      </c>
      <c r="F41" s="8">
        <v>0</v>
      </c>
      <c r="G41" s="8">
        <v>3.12499999999996</v>
      </c>
      <c r="H41" s="8">
        <v>-13.878612783365201</v>
      </c>
      <c r="I41" s="8">
        <v>20.128612783365099</v>
      </c>
      <c r="J41" s="8">
        <v>1</v>
      </c>
      <c r="K41" s="7" t="s">
        <v>14</v>
      </c>
    </row>
    <row r="42" spans="2:11" x14ac:dyDescent="0.2">
      <c r="B42" s="13">
        <v>27</v>
      </c>
      <c r="C42" s="8" t="s">
        <v>97</v>
      </c>
      <c r="D42" s="8" t="s">
        <v>128</v>
      </c>
      <c r="E42" s="8" t="s">
        <v>139</v>
      </c>
      <c r="F42" s="8">
        <v>0</v>
      </c>
      <c r="G42" s="8">
        <v>49.1736111111112</v>
      </c>
      <c r="H42" s="8">
        <v>34.000363179719201</v>
      </c>
      <c r="I42" s="8">
        <v>64.346859042503198</v>
      </c>
      <c r="J42" s="57">
        <v>7.0500000000000003E-14</v>
      </c>
      <c r="K42" s="7" t="s">
        <v>35</v>
      </c>
    </row>
    <row r="43" spans="2:11" x14ac:dyDescent="0.2">
      <c r="B43" s="13">
        <v>28</v>
      </c>
      <c r="C43" s="8" t="s">
        <v>97</v>
      </c>
      <c r="D43" s="8" t="s">
        <v>128</v>
      </c>
      <c r="E43" s="8" t="s">
        <v>140</v>
      </c>
      <c r="F43" s="8">
        <v>0</v>
      </c>
      <c r="G43" s="8">
        <v>93.506944444444301</v>
      </c>
      <c r="H43" s="8">
        <v>73.467994604798093</v>
      </c>
      <c r="I43" s="8">
        <v>113.54589428409101</v>
      </c>
      <c r="J43" s="57">
        <v>3.6500000000000002E-14</v>
      </c>
      <c r="K43" s="7" t="s">
        <v>35</v>
      </c>
    </row>
    <row r="44" spans="2:11" x14ac:dyDescent="0.2">
      <c r="B44" s="13">
        <v>29</v>
      </c>
      <c r="C44" s="8" t="s">
        <v>97</v>
      </c>
      <c r="D44" s="8" t="s">
        <v>128</v>
      </c>
      <c r="E44" s="8" t="s">
        <v>141</v>
      </c>
      <c r="F44" s="8">
        <v>0</v>
      </c>
      <c r="G44" s="8">
        <v>168.59326923076901</v>
      </c>
      <c r="H44" s="8">
        <v>150.635452652303</v>
      </c>
      <c r="I44" s="8">
        <v>186.55108580923601</v>
      </c>
      <c r="J44" s="57">
        <v>3.6500000000000002E-14</v>
      </c>
      <c r="K44" s="7" t="s">
        <v>35</v>
      </c>
    </row>
    <row r="45" spans="2:11" x14ac:dyDescent="0.2">
      <c r="B45" s="13">
        <v>30</v>
      </c>
      <c r="C45" s="8" t="s">
        <v>97</v>
      </c>
      <c r="D45" s="8" t="s">
        <v>128</v>
      </c>
      <c r="E45" s="8" t="s">
        <v>142</v>
      </c>
      <c r="F45" s="8">
        <v>0</v>
      </c>
      <c r="G45" s="8">
        <v>191.7</v>
      </c>
      <c r="H45" s="8">
        <v>174.696387216635</v>
      </c>
      <c r="I45" s="8">
        <v>208.703612783365</v>
      </c>
      <c r="J45" s="57">
        <v>3.6500000000000002E-14</v>
      </c>
      <c r="K45" s="7" t="s">
        <v>35</v>
      </c>
    </row>
    <row r="46" spans="2:11" x14ac:dyDescent="0.2">
      <c r="B46" s="13">
        <v>31</v>
      </c>
      <c r="C46" s="8" t="s">
        <v>97</v>
      </c>
      <c r="D46" s="8" t="s">
        <v>128</v>
      </c>
      <c r="E46" s="8" t="s">
        <v>143</v>
      </c>
      <c r="F46" s="8">
        <v>0</v>
      </c>
      <c r="G46" s="8">
        <v>-2.4232142857143502</v>
      </c>
      <c r="H46" s="8">
        <v>-24.217423045959801</v>
      </c>
      <c r="I46" s="8">
        <v>19.370994474531098</v>
      </c>
      <c r="J46" s="8">
        <v>1</v>
      </c>
      <c r="K46" s="7" t="s">
        <v>14</v>
      </c>
    </row>
    <row r="47" spans="2:11" x14ac:dyDescent="0.2">
      <c r="B47" s="13">
        <v>32</v>
      </c>
      <c r="C47" s="8" t="s">
        <v>97</v>
      </c>
      <c r="D47" s="8" t="s">
        <v>128</v>
      </c>
      <c r="E47" s="8" t="s">
        <v>144</v>
      </c>
      <c r="F47" s="8">
        <v>0</v>
      </c>
      <c r="G47" s="8">
        <v>43.262500000000003</v>
      </c>
      <c r="H47" s="8">
        <v>23.875398566505599</v>
      </c>
      <c r="I47" s="8">
        <v>62.649601433494503</v>
      </c>
      <c r="J47" s="57">
        <v>1.3E-11</v>
      </c>
      <c r="K47" s="7" t="s">
        <v>35</v>
      </c>
    </row>
    <row r="48" spans="2:11" x14ac:dyDescent="0.2">
      <c r="B48" s="13">
        <v>33</v>
      </c>
      <c r="C48" s="8" t="s">
        <v>97</v>
      </c>
      <c r="D48" s="8" t="s">
        <v>128</v>
      </c>
      <c r="E48" s="8" t="s">
        <v>145</v>
      </c>
      <c r="F48" s="8">
        <v>0</v>
      </c>
      <c r="G48" s="8">
        <v>78.562499999999901</v>
      </c>
      <c r="H48" s="8">
        <v>51.677427576505401</v>
      </c>
      <c r="I48" s="8">
        <v>105.44757242349399</v>
      </c>
      <c r="J48" s="57">
        <v>2.07E-13</v>
      </c>
      <c r="K48" s="7" t="s">
        <v>35</v>
      </c>
    </row>
    <row r="49" spans="2:11" x14ac:dyDescent="0.2">
      <c r="B49" s="13">
        <v>34</v>
      </c>
      <c r="C49" s="8" t="s">
        <v>97</v>
      </c>
      <c r="D49" s="8" t="s">
        <v>128</v>
      </c>
      <c r="E49" s="8" t="s">
        <v>146</v>
      </c>
      <c r="F49" s="8">
        <v>0</v>
      </c>
      <c r="G49" s="8">
        <v>168.476785714286</v>
      </c>
      <c r="H49" s="8">
        <v>146.68257695404</v>
      </c>
      <c r="I49" s="8">
        <v>190.27099447453099</v>
      </c>
      <c r="J49" s="57">
        <v>3.6500000000000002E-14</v>
      </c>
      <c r="K49" s="7" t="s">
        <v>35</v>
      </c>
    </row>
    <row r="50" spans="2:11" x14ac:dyDescent="0.2">
      <c r="B50" s="13">
        <v>35</v>
      </c>
      <c r="C50" s="8" t="s">
        <v>97</v>
      </c>
      <c r="D50" s="8" t="s">
        <v>128</v>
      </c>
      <c r="E50" s="8" t="s">
        <v>147</v>
      </c>
      <c r="F50" s="8">
        <v>0</v>
      </c>
      <c r="G50" s="8">
        <v>198.6875</v>
      </c>
      <c r="H50" s="8">
        <v>175.664499455064</v>
      </c>
      <c r="I50" s="8">
        <v>221.710500544936</v>
      </c>
      <c r="J50" s="57">
        <v>3.6500000000000002E-14</v>
      </c>
      <c r="K50" s="7" t="s">
        <v>35</v>
      </c>
    </row>
    <row r="51" spans="2:11" x14ac:dyDescent="0.2">
      <c r="B51" s="13">
        <v>36</v>
      </c>
      <c r="C51" s="8" t="s">
        <v>97</v>
      </c>
      <c r="D51" s="8" t="s">
        <v>129</v>
      </c>
      <c r="E51" s="8" t="s">
        <v>130</v>
      </c>
      <c r="F51" s="8">
        <v>0</v>
      </c>
      <c r="G51" s="8">
        <v>41.766666666666502</v>
      </c>
      <c r="H51" s="8">
        <v>26.141424828828502</v>
      </c>
      <c r="I51" s="8">
        <v>57.3919085045044</v>
      </c>
      <c r="J51" s="57">
        <v>2.2899999999999998E-13</v>
      </c>
      <c r="K51" s="7" t="s">
        <v>35</v>
      </c>
    </row>
    <row r="52" spans="2:11" x14ac:dyDescent="0.2">
      <c r="B52" s="13">
        <v>37</v>
      </c>
      <c r="C52" s="8" t="s">
        <v>97</v>
      </c>
      <c r="D52" s="8" t="s">
        <v>129</v>
      </c>
      <c r="E52" s="8" t="s">
        <v>131</v>
      </c>
      <c r="F52" s="8">
        <v>0</v>
      </c>
      <c r="G52" s="8">
        <v>122.12307692307699</v>
      </c>
      <c r="H52" s="8">
        <v>104.989166350847</v>
      </c>
      <c r="I52" s="8">
        <v>139.25698749530699</v>
      </c>
      <c r="J52" s="57">
        <v>3.6500000000000002E-14</v>
      </c>
      <c r="K52" s="7" t="s">
        <v>35</v>
      </c>
    </row>
    <row r="53" spans="2:11" x14ac:dyDescent="0.2">
      <c r="B53" s="13">
        <v>38</v>
      </c>
      <c r="C53" s="8" t="s">
        <v>97</v>
      </c>
      <c r="D53" s="8" t="s">
        <v>129</v>
      </c>
      <c r="E53" s="8" t="s">
        <v>132</v>
      </c>
      <c r="F53" s="8">
        <v>0</v>
      </c>
      <c r="G53" s="8">
        <v>162.68823529411699</v>
      </c>
      <c r="H53" s="8">
        <v>146.822960327994</v>
      </c>
      <c r="I53" s="8">
        <v>178.55351026024101</v>
      </c>
      <c r="J53" s="57">
        <v>3.6500000000000002E-14</v>
      </c>
      <c r="K53" s="7" t="s">
        <v>35</v>
      </c>
    </row>
    <row r="54" spans="2:11" x14ac:dyDescent="0.2">
      <c r="B54" s="13">
        <v>39</v>
      </c>
      <c r="C54" s="8" t="s">
        <v>97</v>
      </c>
      <c r="D54" s="8" t="s">
        <v>129</v>
      </c>
      <c r="E54" s="8" t="s">
        <v>133</v>
      </c>
      <c r="F54" s="8">
        <v>0</v>
      </c>
      <c r="G54" s="8">
        <v>-47.150000000000098</v>
      </c>
      <c r="H54" s="8">
        <v>-67.268945965464198</v>
      </c>
      <c r="I54" s="8">
        <v>-27.031054034536002</v>
      </c>
      <c r="J54" s="57">
        <v>1.2100000000000001E-12</v>
      </c>
      <c r="K54" s="7" t="s">
        <v>35</v>
      </c>
    </row>
    <row r="55" spans="2:11" x14ac:dyDescent="0.2">
      <c r="B55" s="13">
        <v>40</v>
      </c>
      <c r="C55" s="8" t="s">
        <v>97</v>
      </c>
      <c r="D55" s="8" t="s">
        <v>129</v>
      </c>
      <c r="E55" s="8" t="s">
        <v>134</v>
      </c>
      <c r="F55" s="8">
        <v>0</v>
      </c>
      <c r="G55" s="8">
        <v>-3.4000000000000101</v>
      </c>
      <c r="H55" s="8">
        <v>-25.786296462869199</v>
      </c>
      <c r="I55" s="8">
        <v>18.986296462869198</v>
      </c>
      <c r="J55" s="8">
        <v>1</v>
      </c>
      <c r="K55" s="7" t="s">
        <v>14</v>
      </c>
    </row>
    <row r="56" spans="2:11" x14ac:dyDescent="0.2">
      <c r="B56" s="13">
        <v>41</v>
      </c>
      <c r="C56" s="8" t="s">
        <v>97</v>
      </c>
      <c r="D56" s="8" t="s">
        <v>129</v>
      </c>
      <c r="E56" s="8" t="s">
        <v>135</v>
      </c>
      <c r="F56" s="8">
        <v>0</v>
      </c>
      <c r="G56" s="8">
        <v>38.742857142856998</v>
      </c>
      <c r="H56" s="8">
        <v>21.983913414340801</v>
      </c>
      <c r="I56" s="8">
        <v>55.501800871373099</v>
      </c>
      <c r="J56" s="57">
        <v>2.28E-12</v>
      </c>
      <c r="K56" s="7" t="s">
        <v>35</v>
      </c>
    </row>
    <row r="57" spans="2:11" x14ac:dyDescent="0.2">
      <c r="B57" s="13">
        <v>42</v>
      </c>
      <c r="C57" s="8" t="s">
        <v>97</v>
      </c>
      <c r="D57" s="8" t="s">
        <v>129</v>
      </c>
      <c r="E57" s="8" t="s">
        <v>136</v>
      </c>
      <c r="F57" s="8">
        <v>0</v>
      </c>
      <c r="G57" s="8">
        <v>107.657142857143</v>
      </c>
      <c r="H57" s="8">
        <v>86.536649237994197</v>
      </c>
      <c r="I57" s="8">
        <v>128.77763647629101</v>
      </c>
      <c r="J57" s="57">
        <v>3.6500000000000002E-14</v>
      </c>
      <c r="K57" s="7" t="s">
        <v>35</v>
      </c>
    </row>
    <row r="58" spans="2:11" x14ac:dyDescent="0.2">
      <c r="B58" s="13">
        <v>43</v>
      </c>
      <c r="C58" s="8" t="s">
        <v>97</v>
      </c>
      <c r="D58" s="8" t="s">
        <v>129</v>
      </c>
      <c r="E58" s="8" t="s">
        <v>137</v>
      </c>
      <c r="F58" s="8">
        <v>0</v>
      </c>
      <c r="G58" s="8">
        <v>164.85</v>
      </c>
      <c r="H58" s="8">
        <v>143.72950638085101</v>
      </c>
      <c r="I58" s="8">
        <v>185.97049361914799</v>
      </c>
      <c r="J58" s="57">
        <v>3.6500000000000002E-14</v>
      </c>
      <c r="K58" s="7" t="s">
        <v>35</v>
      </c>
    </row>
    <row r="59" spans="2:11" x14ac:dyDescent="0.2">
      <c r="B59" s="13">
        <v>44</v>
      </c>
      <c r="C59" s="8" t="s">
        <v>97</v>
      </c>
      <c r="D59" s="8" t="s">
        <v>129</v>
      </c>
      <c r="E59" s="8" t="s">
        <v>138</v>
      </c>
      <c r="F59" s="8">
        <v>0</v>
      </c>
      <c r="G59" s="8">
        <v>-47.337500000000098</v>
      </c>
      <c r="H59" s="8">
        <v>-63.468543454096803</v>
      </c>
      <c r="I59" s="8">
        <v>-31.2064565459034</v>
      </c>
      <c r="J59" s="57">
        <v>1.96E-13</v>
      </c>
      <c r="K59" s="7" t="s">
        <v>35</v>
      </c>
    </row>
    <row r="60" spans="2:11" x14ac:dyDescent="0.2">
      <c r="B60" s="13">
        <v>45</v>
      </c>
      <c r="C60" s="8" t="s">
        <v>97</v>
      </c>
      <c r="D60" s="8" t="s">
        <v>129</v>
      </c>
      <c r="E60" s="8" t="s">
        <v>139</v>
      </c>
      <c r="F60" s="8">
        <v>0</v>
      </c>
      <c r="G60" s="8">
        <v>-1.2888888888888901</v>
      </c>
      <c r="H60" s="8">
        <v>-15.4774465329495</v>
      </c>
      <c r="I60" s="8">
        <v>12.8996687551717</v>
      </c>
      <c r="J60" s="8">
        <v>1</v>
      </c>
      <c r="K60" s="7" t="s">
        <v>14</v>
      </c>
    </row>
    <row r="61" spans="2:11" x14ac:dyDescent="0.2">
      <c r="B61" s="13">
        <v>46</v>
      </c>
      <c r="C61" s="8" t="s">
        <v>97</v>
      </c>
      <c r="D61" s="8" t="s">
        <v>129</v>
      </c>
      <c r="E61" s="8" t="s">
        <v>140</v>
      </c>
      <c r="F61" s="8">
        <v>0</v>
      </c>
      <c r="G61" s="8">
        <v>43.044444444444302</v>
      </c>
      <c r="H61" s="8">
        <v>23.740371664142302</v>
      </c>
      <c r="I61" s="8">
        <v>62.348517224746303</v>
      </c>
      <c r="J61" s="57">
        <v>1.35E-11</v>
      </c>
      <c r="K61" s="7" t="s">
        <v>35</v>
      </c>
    </row>
    <row r="62" spans="2:11" x14ac:dyDescent="0.2">
      <c r="B62" s="13">
        <v>47</v>
      </c>
      <c r="C62" s="8" t="s">
        <v>97</v>
      </c>
      <c r="D62" s="8" t="s">
        <v>129</v>
      </c>
      <c r="E62" s="8" t="s">
        <v>141</v>
      </c>
      <c r="F62" s="8">
        <v>0</v>
      </c>
      <c r="G62" s="8">
        <v>118.130769230769</v>
      </c>
      <c r="H62" s="8">
        <v>100.996858658539</v>
      </c>
      <c r="I62" s="8">
        <v>135.26467980299901</v>
      </c>
      <c r="J62" s="57">
        <v>3.6500000000000002E-14</v>
      </c>
      <c r="K62" s="7" t="s">
        <v>35</v>
      </c>
    </row>
    <row r="63" spans="2:11" x14ac:dyDescent="0.2">
      <c r="B63" s="13">
        <v>48</v>
      </c>
      <c r="C63" s="8" t="s">
        <v>97</v>
      </c>
      <c r="D63" s="8" t="s">
        <v>129</v>
      </c>
      <c r="E63" s="8" t="s">
        <v>142</v>
      </c>
      <c r="F63" s="8">
        <v>0</v>
      </c>
      <c r="G63" s="8">
        <v>141.23750000000001</v>
      </c>
      <c r="H63" s="8">
        <v>125.106456545903</v>
      </c>
      <c r="I63" s="8">
        <v>157.368543454096</v>
      </c>
      <c r="J63" s="57">
        <v>3.6500000000000002E-14</v>
      </c>
      <c r="K63" s="7" t="s">
        <v>35</v>
      </c>
    </row>
    <row r="64" spans="2:11" x14ac:dyDescent="0.2">
      <c r="B64" s="13">
        <v>49</v>
      </c>
      <c r="C64" s="8" t="s">
        <v>97</v>
      </c>
      <c r="D64" s="8" t="s">
        <v>129</v>
      </c>
      <c r="E64" s="8" t="s">
        <v>143</v>
      </c>
      <c r="F64" s="8">
        <v>0</v>
      </c>
      <c r="G64" s="8">
        <v>-52.8857142857144</v>
      </c>
      <c r="H64" s="8">
        <v>-74.006207904863004</v>
      </c>
      <c r="I64" s="8">
        <v>-31.765220666565799</v>
      </c>
      <c r="J64" s="57">
        <v>2.4999999999999999E-13</v>
      </c>
      <c r="K64" s="7" t="s">
        <v>35</v>
      </c>
    </row>
    <row r="65" spans="2:11" x14ac:dyDescent="0.2">
      <c r="B65" s="13">
        <v>50</v>
      </c>
      <c r="C65" s="8" t="s">
        <v>97</v>
      </c>
      <c r="D65" s="8" t="s">
        <v>129</v>
      </c>
      <c r="E65" s="8" t="s">
        <v>144</v>
      </c>
      <c r="F65" s="8">
        <v>0</v>
      </c>
      <c r="G65" s="8">
        <v>-7.2000000000000197</v>
      </c>
      <c r="H65" s="8">
        <v>-25.826524561064598</v>
      </c>
      <c r="I65" s="8">
        <v>11.4265245610645</v>
      </c>
      <c r="J65" s="8">
        <v>0.998</v>
      </c>
      <c r="K65" s="7" t="s">
        <v>14</v>
      </c>
    </row>
    <row r="66" spans="2:11" x14ac:dyDescent="0.2">
      <c r="B66" s="13">
        <v>51</v>
      </c>
      <c r="C66" s="8" t="s">
        <v>97</v>
      </c>
      <c r="D66" s="8" t="s">
        <v>129</v>
      </c>
      <c r="E66" s="8" t="s">
        <v>145</v>
      </c>
      <c r="F66" s="8">
        <v>0</v>
      </c>
      <c r="G66" s="8">
        <v>28.099999999999799</v>
      </c>
      <c r="H66" s="8">
        <v>1.7581163458667699</v>
      </c>
      <c r="I66" s="8">
        <v>54.441883654132901</v>
      </c>
      <c r="J66" s="8">
        <v>2.29E-2</v>
      </c>
      <c r="K66" s="7" t="s">
        <v>16</v>
      </c>
    </row>
    <row r="67" spans="2:11" x14ac:dyDescent="0.2">
      <c r="B67" s="13">
        <v>52</v>
      </c>
      <c r="C67" s="8" t="s">
        <v>97</v>
      </c>
      <c r="D67" s="8" t="s">
        <v>129</v>
      </c>
      <c r="E67" s="8" t="s">
        <v>146</v>
      </c>
      <c r="F67" s="8">
        <v>0</v>
      </c>
      <c r="G67" s="8">
        <v>118.014285714286</v>
      </c>
      <c r="H67" s="8">
        <v>96.893792095137002</v>
      </c>
      <c r="I67" s="8">
        <v>139.13477933343401</v>
      </c>
      <c r="J67" s="57">
        <v>3.6500000000000002E-14</v>
      </c>
      <c r="K67" s="7" t="s">
        <v>35</v>
      </c>
    </row>
    <row r="68" spans="2:11" x14ac:dyDescent="0.2">
      <c r="B68" s="13">
        <v>53</v>
      </c>
      <c r="C68" s="8" t="s">
        <v>97</v>
      </c>
      <c r="D68" s="8" t="s">
        <v>129</v>
      </c>
      <c r="E68" s="8" t="s">
        <v>147</v>
      </c>
      <c r="F68" s="8">
        <v>0</v>
      </c>
      <c r="G68" s="8">
        <v>148.22499999999999</v>
      </c>
      <c r="H68" s="8">
        <v>125.838703537131</v>
      </c>
      <c r="I68" s="8">
        <v>170.61129646286901</v>
      </c>
      <c r="J68" s="57">
        <v>3.6500000000000002E-14</v>
      </c>
      <c r="K68" s="7" t="s">
        <v>35</v>
      </c>
    </row>
    <row r="69" spans="2:11" x14ac:dyDescent="0.2">
      <c r="B69" s="13">
        <v>54</v>
      </c>
      <c r="C69" s="8" t="s">
        <v>97</v>
      </c>
      <c r="D69" s="8" t="s">
        <v>130</v>
      </c>
      <c r="E69" s="8" t="s">
        <v>131</v>
      </c>
      <c r="F69" s="8">
        <v>0</v>
      </c>
      <c r="G69" s="8">
        <v>80.3564102564103</v>
      </c>
      <c r="H69" s="8">
        <v>62.851531055490099</v>
      </c>
      <c r="I69" s="8">
        <v>97.8612894573305</v>
      </c>
      <c r="J69" s="57">
        <v>3.6500000000000002E-14</v>
      </c>
      <c r="K69" s="7" t="s">
        <v>35</v>
      </c>
    </row>
    <row r="70" spans="2:11" x14ac:dyDescent="0.2">
      <c r="B70" s="13">
        <v>55</v>
      </c>
      <c r="C70" s="8" t="s">
        <v>97</v>
      </c>
      <c r="D70" s="8" t="s">
        <v>130</v>
      </c>
      <c r="E70" s="8" t="s">
        <v>132</v>
      </c>
      <c r="F70" s="8">
        <v>0</v>
      </c>
      <c r="G70" s="8">
        <v>120.92156862745099</v>
      </c>
      <c r="H70" s="8">
        <v>104.656364844764</v>
      </c>
      <c r="I70" s="8">
        <v>137.18677241013799</v>
      </c>
      <c r="J70" s="57">
        <v>3.6500000000000002E-14</v>
      </c>
      <c r="K70" s="7" t="s">
        <v>35</v>
      </c>
    </row>
    <row r="71" spans="2:11" x14ac:dyDescent="0.2">
      <c r="B71" s="13">
        <v>56</v>
      </c>
      <c r="C71" s="8" t="s">
        <v>97</v>
      </c>
      <c r="D71" s="8" t="s">
        <v>130</v>
      </c>
      <c r="E71" s="8" t="s">
        <v>133</v>
      </c>
      <c r="F71" s="8">
        <v>0</v>
      </c>
      <c r="G71" s="8">
        <v>-88.9166666666666</v>
      </c>
      <c r="H71" s="8">
        <v>-109.35246591951901</v>
      </c>
      <c r="I71" s="8">
        <v>-68.480867413813996</v>
      </c>
      <c r="J71" s="57">
        <v>3.6500000000000002E-14</v>
      </c>
      <c r="K71" s="7" t="s">
        <v>35</v>
      </c>
    </row>
    <row r="72" spans="2:11" x14ac:dyDescent="0.2">
      <c r="B72" s="13">
        <v>57</v>
      </c>
      <c r="C72" s="8" t="s">
        <v>97</v>
      </c>
      <c r="D72" s="8" t="s">
        <v>130</v>
      </c>
      <c r="E72" s="8" t="s">
        <v>134</v>
      </c>
      <c r="F72" s="8">
        <v>0</v>
      </c>
      <c r="G72" s="8">
        <v>-45.166666666666501</v>
      </c>
      <c r="H72" s="8">
        <v>-67.83815037782</v>
      </c>
      <c r="I72" s="8">
        <v>-22.495182955512998</v>
      </c>
      <c r="J72" s="57">
        <v>2.4100000000000002E-9</v>
      </c>
      <c r="K72" s="7" t="s">
        <v>35</v>
      </c>
    </row>
    <row r="73" spans="2:11" x14ac:dyDescent="0.2">
      <c r="B73" s="51">
        <v>58</v>
      </c>
      <c r="C73" s="58" t="s">
        <v>97</v>
      </c>
      <c r="D73" s="58" t="s">
        <v>130</v>
      </c>
      <c r="E73" s="58" t="s">
        <v>135</v>
      </c>
      <c r="F73" s="58">
        <v>0</v>
      </c>
      <c r="G73" s="58">
        <v>-3.0238095238095202</v>
      </c>
      <c r="H73" s="58">
        <v>-20.161840310256299</v>
      </c>
      <c r="I73" s="58">
        <v>14.114221262637299</v>
      </c>
      <c r="J73" s="58">
        <v>1</v>
      </c>
      <c r="K73" s="52" t="s">
        <v>14</v>
      </c>
    </row>
    <row r="74" spans="2:11" x14ac:dyDescent="0.2">
      <c r="B74" s="13">
        <v>59</v>
      </c>
      <c r="C74" s="8" t="s">
        <v>97</v>
      </c>
      <c r="D74" s="8" t="s">
        <v>130</v>
      </c>
      <c r="E74" s="8" t="s">
        <v>136</v>
      </c>
      <c r="F74" s="8">
        <v>0</v>
      </c>
      <c r="G74" s="8">
        <v>65.890476190476306</v>
      </c>
      <c r="H74" s="8">
        <v>44.467937707417803</v>
      </c>
      <c r="I74" s="8">
        <v>87.313014673534795</v>
      </c>
      <c r="J74" s="57">
        <v>1.3899999999999999E-13</v>
      </c>
      <c r="K74" s="7" t="s">
        <v>35</v>
      </c>
    </row>
    <row r="75" spans="2:11" x14ac:dyDescent="0.2">
      <c r="B75" s="13">
        <v>60</v>
      </c>
      <c r="C75" s="8" t="s">
        <v>97</v>
      </c>
      <c r="D75" s="8" t="s">
        <v>130</v>
      </c>
      <c r="E75" s="8" t="s">
        <v>137</v>
      </c>
      <c r="F75" s="8">
        <v>0</v>
      </c>
      <c r="G75" s="8">
        <v>123.083333333333</v>
      </c>
      <c r="H75" s="8">
        <v>101.660794850275</v>
      </c>
      <c r="I75" s="8">
        <v>144.50587181639199</v>
      </c>
      <c r="J75" s="57">
        <v>3.6500000000000002E-14</v>
      </c>
      <c r="K75" s="7" t="s">
        <v>35</v>
      </c>
    </row>
    <row r="76" spans="2:11" x14ac:dyDescent="0.2">
      <c r="B76" s="13">
        <v>61</v>
      </c>
      <c r="C76" s="8" t="s">
        <v>97</v>
      </c>
      <c r="D76" s="8" t="s">
        <v>130</v>
      </c>
      <c r="E76" s="8" t="s">
        <v>138</v>
      </c>
      <c r="F76" s="8">
        <v>0</v>
      </c>
      <c r="G76" s="8">
        <v>-89.1041666666666</v>
      </c>
      <c r="H76" s="8">
        <v>-105.62870802973001</v>
      </c>
      <c r="I76" s="8">
        <v>-72.579625303603507</v>
      </c>
      <c r="J76" s="57">
        <v>3.6500000000000002E-14</v>
      </c>
      <c r="K76" s="7" t="s">
        <v>35</v>
      </c>
    </row>
    <row r="77" spans="2:11" x14ac:dyDescent="0.2">
      <c r="B77" s="13">
        <v>62</v>
      </c>
      <c r="C77" s="8" t="s">
        <v>97</v>
      </c>
      <c r="D77" s="8" t="s">
        <v>130</v>
      </c>
      <c r="E77" s="8" t="s">
        <v>139</v>
      </c>
      <c r="F77" s="8">
        <v>0</v>
      </c>
      <c r="G77" s="8">
        <v>-43.055555555555401</v>
      </c>
      <c r="H77" s="8">
        <v>-57.689935363407102</v>
      </c>
      <c r="I77" s="8">
        <v>-28.4211757477037</v>
      </c>
      <c r="J77" s="57">
        <v>2.0000000000000001E-13</v>
      </c>
      <c r="K77" s="7" t="s">
        <v>35</v>
      </c>
    </row>
    <row r="78" spans="2:11" x14ac:dyDescent="0.2">
      <c r="B78" s="51">
        <v>63</v>
      </c>
      <c r="C78" s="58" t="s">
        <v>97</v>
      </c>
      <c r="D78" s="58" t="s">
        <v>130</v>
      </c>
      <c r="E78" s="58" t="s">
        <v>140</v>
      </c>
      <c r="F78" s="58">
        <v>0</v>
      </c>
      <c r="G78" s="58">
        <v>1.2777777777778001</v>
      </c>
      <c r="H78" s="58">
        <v>-18.356303057566201</v>
      </c>
      <c r="I78" s="58">
        <v>20.911858613121801</v>
      </c>
      <c r="J78" s="58">
        <v>1</v>
      </c>
      <c r="K78" s="52" t="s">
        <v>14</v>
      </c>
    </row>
    <row r="79" spans="2:11" x14ac:dyDescent="0.2">
      <c r="B79" s="13">
        <v>64</v>
      </c>
      <c r="C79" s="8" t="s">
        <v>97</v>
      </c>
      <c r="D79" s="8" t="s">
        <v>130</v>
      </c>
      <c r="E79" s="8" t="s">
        <v>141</v>
      </c>
      <c r="F79" s="8">
        <v>0</v>
      </c>
      <c r="G79" s="8">
        <v>76.364102564102595</v>
      </c>
      <c r="H79" s="8">
        <v>58.859223363182402</v>
      </c>
      <c r="I79" s="8">
        <v>93.868981765022795</v>
      </c>
      <c r="J79" s="57">
        <v>3.6500000000000002E-14</v>
      </c>
      <c r="K79" s="7" t="s">
        <v>35</v>
      </c>
    </row>
    <row r="80" spans="2:11" x14ac:dyDescent="0.2">
      <c r="B80" s="13">
        <v>65</v>
      </c>
      <c r="C80" s="8" t="s">
        <v>97</v>
      </c>
      <c r="D80" s="8" t="s">
        <v>130</v>
      </c>
      <c r="E80" s="8" t="s">
        <v>142</v>
      </c>
      <c r="F80" s="8">
        <v>0</v>
      </c>
      <c r="G80" s="8">
        <v>99.470833333333303</v>
      </c>
      <c r="H80" s="8">
        <v>82.946291970270195</v>
      </c>
      <c r="I80" s="8">
        <v>115.995374696396</v>
      </c>
      <c r="J80" s="57">
        <v>3.6500000000000002E-14</v>
      </c>
      <c r="K80" s="7" t="s">
        <v>35</v>
      </c>
    </row>
    <row r="81" spans="2:11" x14ac:dyDescent="0.2">
      <c r="B81" s="13">
        <v>66</v>
      </c>
      <c r="C81" s="8" t="s">
        <v>97</v>
      </c>
      <c r="D81" s="8" t="s">
        <v>130</v>
      </c>
      <c r="E81" s="8" t="s">
        <v>143</v>
      </c>
      <c r="F81" s="8">
        <v>0</v>
      </c>
      <c r="G81" s="8">
        <v>-94.652380952380895</v>
      </c>
      <c r="H81" s="8">
        <v>-116.074919435439</v>
      </c>
      <c r="I81" s="8">
        <v>-73.229842469322406</v>
      </c>
      <c r="J81" s="57">
        <v>3.6500000000000002E-14</v>
      </c>
      <c r="K81" s="7" t="s">
        <v>35</v>
      </c>
    </row>
    <row r="82" spans="2:11" x14ac:dyDescent="0.2">
      <c r="B82" s="13">
        <v>67</v>
      </c>
      <c r="C82" s="8" t="s">
        <v>97</v>
      </c>
      <c r="D82" s="8" t="s">
        <v>130</v>
      </c>
      <c r="E82" s="8" t="s">
        <v>144</v>
      </c>
      <c r="F82" s="8">
        <v>0</v>
      </c>
      <c r="G82" s="8">
        <v>-48.966666666666498</v>
      </c>
      <c r="H82" s="8">
        <v>-67.934990830006996</v>
      </c>
      <c r="I82" s="8">
        <v>-29.998342503326</v>
      </c>
      <c r="J82" s="57">
        <v>2.3300000000000002E-13</v>
      </c>
      <c r="K82" s="7" t="s">
        <v>35</v>
      </c>
    </row>
    <row r="83" spans="2:11" x14ac:dyDescent="0.2">
      <c r="B83" s="51">
        <v>68</v>
      </c>
      <c r="C83" s="58" t="s">
        <v>97</v>
      </c>
      <c r="D83" s="58" t="s">
        <v>130</v>
      </c>
      <c r="E83" s="58" t="s">
        <v>145</v>
      </c>
      <c r="F83" s="58">
        <v>0</v>
      </c>
      <c r="G83" s="58">
        <v>-13.6666666666667</v>
      </c>
      <c r="H83" s="58">
        <v>-40.2513377910103</v>
      </c>
      <c r="I83" s="58">
        <v>12.918004457677</v>
      </c>
      <c r="J83" s="58">
        <v>0.95</v>
      </c>
      <c r="K83" s="52" t="s">
        <v>14</v>
      </c>
    </row>
    <row r="84" spans="2:11" x14ac:dyDescent="0.2">
      <c r="B84" s="13">
        <v>69</v>
      </c>
      <c r="C84" s="8" t="s">
        <v>97</v>
      </c>
      <c r="D84" s="8" t="s">
        <v>130</v>
      </c>
      <c r="E84" s="8" t="s">
        <v>146</v>
      </c>
      <c r="F84" s="8">
        <v>0</v>
      </c>
      <c r="G84" s="8">
        <v>76.247619047619096</v>
      </c>
      <c r="H84" s="8">
        <v>54.825080564560601</v>
      </c>
      <c r="I84" s="8">
        <v>97.670157530677599</v>
      </c>
      <c r="J84" s="57">
        <v>3.7200000000000002E-14</v>
      </c>
      <c r="K84" s="7" t="s">
        <v>35</v>
      </c>
    </row>
    <row r="85" spans="2:11" x14ac:dyDescent="0.2">
      <c r="B85" s="13">
        <v>70</v>
      </c>
      <c r="C85" s="8" t="s">
        <v>97</v>
      </c>
      <c r="D85" s="8" t="s">
        <v>130</v>
      </c>
      <c r="E85" s="8" t="s">
        <v>147</v>
      </c>
      <c r="F85" s="8">
        <v>0</v>
      </c>
      <c r="G85" s="8">
        <v>106.458333333333</v>
      </c>
      <c r="H85" s="8">
        <v>83.786849622179801</v>
      </c>
      <c r="I85" s="8">
        <v>129.129817044487</v>
      </c>
      <c r="J85" s="57">
        <v>3.6500000000000002E-14</v>
      </c>
      <c r="K85" s="7" t="s">
        <v>35</v>
      </c>
    </row>
    <row r="86" spans="2:11" x14ac:dyDescent="0.2">
      <c r="B86" s="13">
        <v>71</v>
      </c>
      <c r="C86" s="8" t="s">
        <v>97</v>
      </c>
      <c r="D86" s="8" t="s">
        <v>131</v>
      </c>
      <c r="E86" s="8" t="s">
        <v>132</v>
      </c>
      <c r="F86" s="8">
        <v>0</v>
      </c>
      <c r="G86" s="8">
        <v>40.565158371040503</v>
      </c>
      <c r="H86" s="8">
        <v>22.845689894288999</v>
      </c>
      <c r="I86" s="8">
        <v>58.284626847791898</v>
      </c>
      <c r="J86" s="57">
        <v>3.65E-12</v>
      </c>
      <c r="K86" s="7" t="s">
        <v>35</v>
      </c>
    </row>
    <row r="87" spans="2:11" x14ac:dyDescent="0.2">
      <c r="B87" s="13">
        <v>72</v>
      </c>
      <c r="C87" s="8" t="s">
        <v>97</v>
      </c>
      <c r="D87" s="8" t="s">
        <v>131</v>
      </c>
      <c r="E87" s="8" t="s">
        <v>133</v>
      </c>
      <c r="F87" s="8">
        <v>0</v>
      </c>
      <c r="G87" s="8">
        <v>-169.27307692307701</v>
      </c>
      <c r="H87" s="8">
        <v>-190.884291606874</v>
      </c>
      <c r="I87" s="8">
        <v>-147.66186223928</v>
      </c>
      <c r="J87" s="57">
        <v>3.6500000000000002E-14</v>
      </c>
      <c r="K87" s="7" t="s">
        <v>35</v>
      </c>
    </row>
    <row r="88" spans="2:11" x14ac:dyDescent="0.2">
      <c r="B88" s="13">
        <v>73</v>
      </c>
      <c r="C88" s="8" t="s">
        <v>97</v>
      </c>
      <c r="D88" s="8" t="s">
        <v>131</v>
      </c>
      <c r="E88" s="8" t="s">
        <v>134</v>
      </c>
      <c r="F88" s="8">
        <v>0</v>
      </c>
      <c r="G88" s="8">
        <v>-125.523076923077</v>
      </c>
      <c r="H88" s="8">
        <v>-149.259523217149</v>
      </c>
      <c r="I88" s="8">
        <v>-101.786630629005</v>
      </c>
      <c r="J88" s="57">
        <v>3.6500000000000002E-14</v>
      </c>
      <c r="K88" s="7" t="s">
        <v>35</v>
      </c>
    </row>
    <row r="89" spans="2:11" x14ac:dyDescent="0.2">
      <c r="B89" s="13">
        <v>74</v>
      </c>
      <c r="C89" s="8" t="s">
        <v>97</v>
      </c>
      <c r="D89" s="8" t="s">
        <v>131</v>
      </c>
      <c r="E89" s="8" t="s">
        <v>135</v>
      </c>
      <c r="F89" s="8">
        <v>0</v>
      </c>
      <c r="G89" s="8">
        <v>-83.380219780219804</v>
      </c>
      <c r="H89" s="8">
        <v>-101.904118080617</v>
      </c>
      <c r="I89" s="8">
        <v>-64.856321479822597</v>
      </c>
      <c r="J89" s="57">
        <v>3.6500000000000002E-14</v>
      </c>
      <c r="K89" s="7" t="s">
        <v>35</v>
      </c>
    </row>
    <row r="90" spans="2:11" x14ac:dyDescent="0.2">
      <c r="B90" s="13">
        <v>75</v>
      </c>
      <c r="C90" s="8" t="s">
        <v>97</v>
      </c>
      <c r="D90" s="8" t="s">
        <v>131</v>
      </c>
      <c r="E90" s="8" t="s">
        <v>136</v>
      </c>
      <c r="F90" s="8">
        <v>0</v>
      </c>
      <c r="G90" s="8">
        <v>-14.4659340659341</v>
      </c>
      <c r="H90" s="8">
        <v>-37.012505070509903</v>
      </c>
      <c r="I90" s="8">
        <v>8.0806369386418506</v>
      </c>
      <c r="J90" s="8">
        <v>0.73099999999999998</v>
      </c>
      <c r="K90" s="7" t="s">
        <v>14</v>
      </c>
    </row>
    <row r="91" spans="2:11" x14ac:dyDescent="0.2">
      <c r="B91" s="13">
        <v>76</v>
      </c>
      <c r="C91" s="8" t="s">
        <v>97</v>
      </c>
      <c r="D91" s="8" t="s">
        <v>131</v>
      </c>
      <c r="E91" s="8" t="s">
        <v>137</v>
      </c>
      <c r="F91" s="8">
        <v>0</v>
      </c>
      <c r="G91" s="8">
        <v>42.726923076922901</v>
      </c>
      <c r="H91" s="8">
        <v>20.180352072346999</v>
      </c>
      <c r="I91" s="8">
        <v>65.273494081498797</v>
      </c>
      <c r="J91" s="57">
        <v>1.8399999999999999E-8</v>
      </c>
      <c r="K91" s="7" t="s">
        <v>35</v>
      </c>
    </row>
    <row r="92" spans="2:11" x14ac:dyDescent="0.2">
      <c r="B92" s="13">
        <v>77</v>
      </c>
      <c r="C92" s="8" t="s">
        <v>97</v>
      </c>
      <c r="D92" s="8" t="s">
        <v>131</v>
      </c>
      <c r="E92" s="8" t="s">
        <v>138</v>
      </c>
      <c r="F92" s="8">
        <v>0</v>
      </c>
      <c r="G92" s="8">
        <v>-169.46057692307701</v>
      </c>
      <c r="H92" s="8">
        <v>-187.41839350154299</v>
      </c>
      <c r="I92" s="8">
        <v>-151.50276034461001</v>
      </c>
      <c r="J92" s="57">
        <v>3.6500000000000002E-14</v>
      </c>
      <c r="K92" s="7" t="s">
        <v>35</v>
      </c>
    </row>
    <row r="93" spans="2:11" x14ac:dyDescent="0.2">
      <c r="B93" s="13">
        <v>78</v>
      </c>
      <c r="C93" s="8" t="s">
        <v>97</v>
      </c>
      <c r="D93" s="8" t="s">
        <v>131</v>
      </c>
      <c r="E93" s="8" t="s">
        <v>139</v>
      </c>
      <c r="F93" s="8">
        <v>0</v>
      </c>
      <c r="G93" s="8">
        <v>-123.411965811966</v>
      </c>
      <c r="H93" s="8">
        <v>-139.64735251406501</v>
      </c>
      <c r="I93" s="8">
        <v>-107.176579109866</v>
      </c>
      <c r="J93" s="57">
        <v>3.6500000000000002E-14</v>
      </c>
      <c r="K93" s="7" t="s">
        <v>35</v>
      </c>
    </row>
    <row r="94" spans="2:11" x14ac:dyDescent="0.2">
      <c r="B94" s="13">
        <v>79</v>
      </c>
      <c r="C94" s="8" t="s">
        <v>97</v>
      </c>
      <c r="D94" s="8" t="s">
        <v>131</v>
      </c>
      <c r="E94" s="8" t="s">
        <v>140</v>
      </c>
      <c r="F94" s="8">
        <v>0</v>
      </c>
      <c r="G94" s="8">
        <v>-79.0786324786325</v>
      </c>
      <c r="H94" s="8">
        <v>-99.933364297936293</v>
      </c>
      <c r="I94" s="8">
        <v>-58.223900659328699</v>
      </c>
      <c r="J94" s="57">
        <v>3.6500000000000002E-14</v>
      </c>
      <c r="K94" s="7" t="s">
        <v>35</v>
      </c>
    </row>
    <row r="95" spans="2:11" x14ac:dyDescent="0.2">
      <c r="B95" s="13">
        <v>80</v>
      </c>
      <c r="C95" s="8" t="s">
        <v>97</v>
      </c>
      <c r="D95" s="8" t="s">
        <v>131</v>
      </c>
      <c r="E95" s="8" t="s">
        <v>141</v>
      </c>
      <c r="F95" s="8">
        <v>0</v>
      </c>
      <c r="G95" s="8">
        <v>-3.9923076923076901</v>
      </c>
      <c r="H95" s="8">
        <v>-22.8561223872486</v>
      </c>
      <c r="I95" s="8">
        <v>14.8715070026332</v>
      </c>
      <c r="J95" s="8">
        <v>1</v>
      </c>
      <c r="K95" s="7" t="s">
        <v>14</v>
      </c>
    </row>
    <row r="96" spans="2:11" x14ac:dyDescent="0.2">
      <c r="B96" s="13">
        <v>81</v>
      </c>
      <c r="C96" s="8" t="s">
        <v>97</v>
      </c>
      <c r="D96" s="8" t="s">
        <v>131</v>
      </c>
      <c r="E96" s="8" t="s">
        <v>142</v>
      </c>
      <c r="F96" s="8">
        <v>0</v>
      </c>
      <c r="G96" s="8">
        <v>19.1144230769229</v>
      </c>
      <c r="H96" s="8">
        <v>1.1566064984565501</v>
      </c>
      <c r="I96" s="8">
        <v>37.072239655389303</v>
      </c>
      <c r="J96" s="8">
        <v>2.3599999999999999E-2</v>
      </c>
      <c r="K96" s="7" t="s">
        <v>16</v>
      </c>
    </row>
    <row r="97" spans="2:11" x14ac:dyDescent="0.2">
      <c r="B97" s="13">
        <v>82</v>
      </c>
      <c r="C97" s="8" t="s">
        <v>97</v>
      </c>
      <c r="D97" s="8" t="s">
        <v>131</v>
      </c>
      <c r="E97" s="8" t="s">
        <v>143</v>
      </c>
      <c r="F97" s="8">
        <v>0</v>
      </c>
      <c r="G97" s="8">
        <v>-175.008791208791</v>
      </c>
      <c r="H97" s="8">
        <v>-197.555362213367</v>
      </c>
      <c r="I97" s="8">
        <v>-152.46222020421499</v>
      </c>
      <c r="J97" s="57">
        <v>3.6500000000000002E-14</v>
      </c>
      <c r="K97" s="7" t="s">
        <v>35</v>
      </c>
    </row>
    <row r="98" spans="2:11" x14ac:dyDescent="0.2">
      <c r="B98" s="13">
        <v>83</v>
      </c>
      <c r="C98" s="8" t="s">
        <v>97</v>
      </c>
      <c r="D98" s="8" t="s">
        <v>131</v>
      </c>
      <c r="E98" s="8" t="s">
        <v>144</v>
      </c>
      <c r="F98" s="8">
        <v>0</v>
      </c>
      <c r="G98" s="8">
        <v>-129.323076923077</v>
      </c>
      <c r="H98" s="8">
        <v>-149.55226451358101</v>
      </c>
      <c r="I98" s="8">
        <v>-109.093889332572</v>
      </c>
      <c r="J98" s="57">
        <v>3.6500000000000002E-14</v>
      </c>
      <c r="K98" s="7" t="s">
        <v>35</v>
      </c>
    </row>
    <row r="99" spans="2:11" x14ac:dyDescent="0.2">
      <c r="B99" s="13">
        <v>84</v>
      </c>
      <c r="C99" s="8" t="s">
        <v>97</v>
      </c>
      <c r="D99" s="8" t="s">
        <v>131</v>
      </c>
      <c r="E99" s="8" t="s">
        <v>145</v>
      </c>
      <c r="F99" s="8">
        <v>0</v>
      </c>
      <c r="G99" s="8">
        <v>-94.023076923076999</v>
      </c>
      <c r="H99" s="8">
        <v>-121.52157593294601</v>
      </c>
      <c r="I99" s="8">
        <v>-66.524577913207906</v>
      </c>
      <c r="J99" s="57">
        <v>4.1000000000000002E-14</v>
      </c>
      <c r="K99" s="7" t="s">
        <v>35</v>
      </c>
    </row>
    <row r="100" spans="2:11" x14ac:dyDescent="0.2">
      <c r="B100" s="13">
        <v>85</v>
      </c>
      <c r="C100" s="8" t="s">
        <v>97</v>
      </c>
      <c r="D100" s="8" t="s">
        <v>131</v>
      </c>
      <c r="E100" s="8" t="s">
        <v>146</v>
      </c>
      <c r="F100" s="8">
        <v>0</v>
      </c>
      <c r="G100" s="8">
        <v>-4.10879120879122</v>
      </c>
      <c r="H100" s="8">
        <v>-26.655362213367098</v>
      </c>
      <c r="I100" s="8">
        <v>18.437779795784699</v>
      </c>
      <c r="J100" s="8">
        <v>1</v>
      </c>
      <c r="K100" s="7" t="s">
        <v>14</v>
      </c>
    </row>
    <row r="101" spans="2:11" x14ac:dyDescent="0.2">
      <c r="B101" s="13">
        <v>86</v>
      </c>
      <c r="C101" s="8" t="s">
        <v>97</v>
      </c>
      <c r="D101" s="8" t="s">
        <v>131</v>
      </c>
      <c r="E101" s="8" t="s">
        <v>147</v>
      </c>
      <c r="F101" s="8">
        <v>0</v>
      </c>
      <c r="G101" s="8">
        <v>26.101923076923001</v>
      </c>
      <c r="H101" s="8">
        <v>2.3654767828511098</v>
      </c>
      <c r="I101" s="8">
        <v>49.838369370994798</v>
      </c>
      <c r="J101" s="8">
        <v>1.52E-2</v>
      </c>
      <c r="K101" s="7" t="s">
        <v>16</v>
      </c>
    </row>
    <row r="102" spans="2:11" x14ac:dyDescent="0.2">
      <c r="B102" s="13">
        <v>87</v>
      </c>
      <c r="C102" s="8" t="s">
        <v>97</v>
      </c>
      <c r="D102" s="8" t="s">
        <v>132</v>
      </c>
      <c r="E102" s="8" t="s">
        <v>133</v>
      </c>
      <c r="F102" s="8">
        <v>0</v>
      </c>
      <c r="G102" s="8">
        <v>-209.838235294117</v>
      </c>
      <c r="H102" s="8">
        <v>-230.458144565564</v>
      </c>
      <c r="I102" s="8">
        <v>-189.21832602267099</v>
      </c>
      <c r="J102" s="57">
        <v>3.6500000000000002E-14</v>
      </c>
      <c r="K102" s="7" t="s">
        <v>35</v>
      </c>
    </row>
    <row r="103" spans="2:11" x14ac:dyDescent="0.2">
      <c r="B103" s="13">
        <v>88</v>
      </c>
      <c r="C103" s="8" t="s">
        <v>97</v>
      </c>
      <c r="D103" s="8" t="s">
        <v>132</v>
      </c>
      <c r="E103" s="8" t="s">
        <v>134</v>
      </c>
      <c r="F103" s="8">
        <v>0</v>
      </c>
      <c r="G103" s="8">
        <v>-166.088235294117</v>
      </c>
      <c r="H103" s="8">
        <v>-188.925812681504</v>
      </c>
      <c r="I103" s="8">
        <v>-143.25065790673099</v>
      </c>
      <c r="J103" s="57">
        <v>3.6500000000000002E-14</v>
      </c>
      <c r="K103" s="7" t="s">
        <v>35</v>
      </c>
    </row>
    <row r="104" spans="2:11" x14ac:dyDescent="0.2">
      <c r="B104" s="13">
        <v>89</v>
      </c>
      <c r="C104" s="8" t="s">
        <v>97</v>
      </c>
      <c r="D104" s="8" t="s">
        <v>132</v>
      </c>
      <c r="E104" s="8" t="s">
        <v>135</v>
      </c>
      <c r="F104" s="8">
        <v>0</v>
      </c>
      <c r="G104" s="8">
        <v>-123.94537815126</v>
      </c>
      <c r="H104" s="8">
        <v>-141.302534211427</v>
      </c>
      <c r="I104" s="8">
        <v>-106.588222091094</v>
      </c>
      <c r="J104" s="57">
        <v>3.6500000000000002E-14</v>
      </c>
      <c r="K104" s="7" t="s">
        <v>35</v>
      </c>
    </row>
    <row r="105" spans="2:11" x14ac:dyDescent="0.2">
      <c r="B105" s="13">
        <v>90</v>
      </c>
      <c r="C105" s="8" t="s">
        <v>97</v>
      </c>
      <c r="D105" s="8" t="s">
        <v>132</v>
      </c>
      <c r="E105" s="8" t="s">
        <v>136</v>
      </c>
      <c r="F105" s="8">
        <v>0</v>
      </c>
      <c r="G105" s="8">
        <v>-55.031092436974497</v>
      </c>
      <c r="H105" s="8">
        <v>-76.629331307722893</v>
      </c>
      <c r="I105" s="8">
        <v>-33.4328535662262</v>
      </c>
      <c r="J105" s="57">
        <v>2.3300000000000002E-13</v>
      </c>
      <c r="K105" s="7" t="s">
        <v>35</v>
      </c>
    </row>
    <row r="106" spans="2:11" x14ac:dyDescent="0.2">
      <c r="B106" s="13">
        <v>91</v>
      </c>
      <c r="C106" s="8" t="s">
        <v>97</v>
      </c>
      <c r="D106" s="8" t="s">
        <v>132</v>
      </c>
      <c r="E106" s="8" t="s">
        <v>137</v>
      </c>
      <c r="F106" s="8">
        <v>0</v>
      </c>
      <c r="G106" s="8">
        <v>2.1617647058824301</v>
      </c>
      <c r="H106" s="8">
        <v>-19.436474164865899</v>
      </c>
      <c r="I106" s="8">
        <v>23.760003576630801</v>
      </c>
      <c r="J106" s="8">
        <v>1</v>
      </c>
      <c r="K106" s="7" t="s">
        <v>14</v>
      </c>
    </row>
    <row r="107" spans="2:11" x14ac:dyDescent="0.2">
      <c r="B107" s="13">
        <v>92</v>
      </c>
      <c r="C107" s="8" t="s">
        <v>97</v>
      </c>
      <c r="D107" s="8" t="s">
        <v>132</v>
      </c>
      <c r="E107" s="8" t="s">
        <v>138</v>
      </c>
      <c r="F107" s="8">
        <v>0</v>
      </c>
      <c r="G107" s="8">
        <v>-210.025735294117</v>
      </c>
      <c r="H107" s="8">
        <v>-226.77742877625101</v>
      </c>
      <c r="I107" s="8">
        <v>-193.27404181198401</v>
      </c>
      <c r="J107" s="57">
        <v>3.6500000000000002E-14</v>
      </c>
      <c r="K107" s="7" t="s">
        <v>35</v>
      </c>
    </row>
    <row r="108" spans="2:11" x14ac:dyDescent="0.2">
      <c r="B108" s="13">
        <v>93</v>
      </c>
      <c r="C108" s="8" t="s">
        <v>97</v>
      </c>
      <c r="D108" s="8" t="s">
        <v>132</v>
      </c>
      <c r="E108" s="8" t="s">
        <v>139</v>
      </c>
      <c r="F108" s="8">
        <v>0</v>
      </c>
      <c r="G108" s="8">
        <v>-163.977124183006</v>
      </c>
      <c r="H108" s="8">
        <v>-178.867518389347</v>
      </c>
      <c r="I108" s="8">
        <v>-149.086729976665</v>
      </c>
      <c r="J108" s="57">
        <v>3.6500000000000002E-14</v>
      </c>
      <c r="K108" s="7" t="s">
        <v>35</v>
      </c>
    </row>
    <row r="109" spans="2:11" x14ac:dyDescent="0.2">
      <c r="B109" s="13">
        <v>94</v>
      </c>
      <c r="C109" s="8" t="s">
        <v>97</v>
      </c>
      <c r="D109" s="8" t="s">
        <v>132</v>
      </c>
      <c r="E109" s="8" t="s">
        <v>140</v>
      </c>
      <c r="F109" s="8">
        <v>0</v>
      </c>
      <c r="G109" s="8">
        <v>-119.643790849673</v>
      </c>
      <c r="H109" s="8">
        <v>-139.46942822930399</v>
      </c>
      <c r="I109" s="8">
        <v>-99.818153470042404</v>
      </c>
      <c r="J109" s="57">
        <v>3.6500000000000002E-14</v>
      </c>
      <c r="K109" s="7" t="s">
        <v>35</v>
      </c>
    </row>
    <row r="110" spans="2:11" x14ac:dyDescent="0.2">
      <c r="B110" s="13">
        <v>95</v>
      </c>
      <c r="C110" s="8" t="s">
        <v>97</v>
      </c>
      <c r="D110" s="8" t="s">
        <v>132</v>
      </c>
      <c r="E110" s="8" t="s">
        <v>141</v>
      </c>
      <c r="F110" s="8">
        <v>0</v>
      </c>
      <c r="G110" s="8">
        <v>-44.557466063348201</v>
      </c>
      <c r="H110" s="8">
        <v>-62.276934540099603</v>
      </c>
      <c r="I110" s="8">
        <v>-26.8379975865967</v>
      </c>
      <c r="J110" s="57">
        <v>2.3899999999999999E-13</v>
      </c>
      <c r="K110" s="7" t="s">
        <v>35</v>
      </c>
    </row>
    <row r="111" spans="2:11" x14ac:dyDescent="0.2">
      <c r="B111" s="53">
        <v>96</v>
      </c>
      <c r="C111" s="59" t="s">
        <v>97</v>
      </c>
      <c r="D111" s="59" t="s">
        <v>132</v>
      </c>
      <c r="E111" s="59" t="s">
        <v>142</v>
      </c>
      <c r="F111" s="59">
        <v>0</v>
      </c>
      <c r="G111" s="59">
        <v>-21.4507352941175</v>
      </c>
      <c r="H111" s="59">
        <v>-38.202428776251303</v>
      </c>
      <c r="I111" s="59">
        <v>-4.6990418119837196</v>
      </c>
      <c r="J111" s="59">
        <v>1.2199999999999999E-3</v>
      </c>
      <c r="K111" s="54" t="s">
        <v>15</v>
      </c>
    </row>
    <row r="112" spans="2:11" x14ac:dyDescent="0.2">
      <c r="B112" s="13">
        <v>97</v>
      </c>
      <c r="C112" s="8" t="s">
        <v>97</v>
      </c>
      <c r="D112" s="8" t="s">
        <v>132</v>
      </c>
      <c r="E112" s="8" t="s">
        <v>143</v>
      </c>
      <c r="F112" s="8">
        <v>0</v>
      </c>
      <c r="G112" s="8">
        <v>-215.573949579832</v>
      </c>
      <c r="H112" s="8">
        <v>-237.17218845057999</v>
      </c>
      <c r="I112" s="8">
        <v>-193.97571070908299</v>
      </c>
      <c r="J112" s="57">
        <v>3.6500000000000002E-14</v>
      </c>
      <c r="K112" s="7" t="s">
        <v>35</v>
      </c>
    </row>
    <row r="113" spans="2:11" x14ac:dyDescent="0.2">
      <c r="B113" s="13">
        <v>98</v>
      </c>
      <c r="C113" s="8" t="s">
        <v>97</v>
      </c>
      <c r="D113" s="8" t="s">
        <v>132</v>
      </c>
      <c r="E113" s="8" t="s">
        <v>144</v>
      </c>
      <c r="F113" s="8">
        <v>0</v>
      </c>
      <c r="G113" s="8">
        <v>-169.88823529411701</v>
      </c>
      <c r="H113" s="8">
        <v>-189.054770944186</v>
      </c>
      <c r="I113" s="8">
        <v>-150.72169964404901</v>
      </c>
      <c r="J113" s="57">
        <v>3.6500000000000002E-14</v>
      </c>
      <c r="K113" s="7" t="s">
        <v>35</v>
      </c>
    </row>
    <row r="114" spans="2:11" x14ac:dyDescent="0.2">
      <c r="B114" s="13">
        <v>99</v>
      </c>
      <c r="C114" s="8" t="s">
        <v>97</v>
      </c>
      <c r="D114" s="8" t="s">
        <v>132</v>
      </c>
      <c r="E114" s="8" t="s">
        <v>145</v>
      </c>
      <c r="F114" s="8">
        <v>0</v>
      </c>
      <c r="G114" s="8">
        <v>-134.588235294117</v>
      </c>
      <c r="H114" s="8">
        <v>-161.31469233670501</v>
      </c>
      <c r="I114" s="8">
        <v>-107.86177825153</v>
      </c>
      <c r="J114" s="57">
        <v>3.6500000000000002E-14</v>
      </c>
      <c r="K114" s="7" t="s">
        <v>35</v>
      </c>
    </row>
    <row r="115" spans="2:11" ht="16" thickBot="1" x14ac:dyDescent="0.25">
      <c r="B115" s="13">
        <v>100</v>
      </c>
      <c r="C115" s="8" t="s">
        <v>97</v>
      </c>
      <c r="D115" s="8" t="s">
        <v>132</v>
      </c>
      <c r="E115" s="8" t="s">
        <v>146</v>
      </c>
      <c r="F115" s="8">
        <v>0</v>
      </c>
      <c r="G115" s="8">
        <v>-44.673949579831699</v>
      </c>
      <c r="H115" s="8">
        <v>-66.272188450580003</v>
      </c>
      <c r="I115" s="8">
        <v>-23.075710709083399</v>
      </c>
      <c r="J115" s="57">
        <v>4.7100000000000003E-10</v>
      </c>
      <c r="K115" s="7" t="s">
        <v>35</v>
      </c>
    </row>
    <row r="116" spans="2:11" ht="16" thickBot="1" x14ac:dyDescent="0.25">
      <c r="B116" s="231"/>
      <c r="C116" s="232" t="s">
        <v>101</v>
      </c>
      <c r="D116" s="232" t="s">
        <v>102</v>
      </c>
      <c r="E116" s="232" t="s">
        <v>103</v>
      </c>
      <c r="F116" s="232" t="s">
        <v>104</v>
      </c>
      <c r="G116" s="232" t="s">
        <v>105</v>
      </c>
      <c r="H116" s="232" t="s">
        <v>106</v>
      </c>
      <c r="I116" s="232" t="s">
        <v>107</v>
      </c>
      <c r="J116" s="232" t="s">
        <v>108</v>
      </c>
      <c r="K116" s="63" t="s">
        <v>109</v>
      </c>
    </row>
    <row r="117" spans="2:11" x14ac:dyDescent="0.2">
      <c r="B117" s="13">
        <v>101</v>
      </c>
      <c r="C117" s="8" t="s">
        <v>97</v>
      </c>
      <c r="D117" s="8" t="s">
        <v>132</v>
      </c>
      <c r="E117" s="8" t="s">
        <v>147</v>
      </c>
      <c r="F117" s="8">
        <v>0</v>
      </c>
      <c r="G117" s="8">
        <v>-14.463235294117499</v>
      </c>
      <c r="H117" s="8">
        <v>-37.300812681504297</v>
      </c>
      <c r="I117" s="8">
        <v>8.3743420932692505</v>
      </c>
      <c r="J117" s="8">
        <v>0.751</v>
      </c>
      <c r="K117" s="7" t="s">
        <v>14</v>
      </c>
    </row>
    <row r="118" spans="2:11" x14ac:dyDescent="0.2">
      <c r="B118" s="13">
        <v>102</v>
      </c>
      <c r="C118" s="8" t="s">
        <v>97</v>
      </c>
      <c r="D118" s="8" t="s">
        <v>133</v>
      </c>
      <c r="E118" s="8" t="s">
        <v>134</v>
      </c>
      <c r="F118" s="8">
        <v>0</v>
      </c>
      <c r="G118" s="8">
        <v>43.750000000000099</v>
      </c>
      <c r="H118" s="8">
        <v>17.776552444170299</v>
      </c>
      <c r="I118" s="8">
        <v>69.723447555829907</v>
      </c>
      <c r="J118" s="57">
        <v>1.19E-6</v>
      </c>
      <c r="K118" s="7" t="s">
        <v>35</v>
      </c>
    </row>
    <row r="119" spans="2:11" x14ac:dyDescent="0.2">
      <c r="B119" s="13">
        <v>103</v>
      </c>
      <c r="C119" s="8" t="s">
        <v>97</v>
      </c>
      <c r="D119" s="8" t="s">
        <v>133</v>
      </c>
      <c r="E119" s="8" t="s">
        <v>135</v>
      </c>
      <c r="F119" s="8">
        <v>0</v>
      </c>
      <c r="G119" s="8">
        <v>85.892857142857096</v>
      </c>
      <c r="H119" s="8">
        <v>64.577700481280701</v>
      </c>
      <c r="I119" s="8">
        <v>107.20801380443299</v>
      </c>
      <c r="J119" s="57">
        <v>3.6500000000000002E-14</v>
      </c>
      <c r="K119" s="7" t="s">
        <v>35</v>
      </c>
    </row>
    <row r="120" spans="2:11" x14ac:dyDescent="0.2">
      <c r="B120" s="13">
        <v>104</v>
      </c>
      <c r="C120" s="8" t="s">
        <v>97</v>
      </c>
      <c r="D120" s="8" t="s">
        <v>133</v>
      </c>
      <c r="E120" s="8" t="s">
        <v>136</v>
      </c>
      <c r="F120" s="8">
        <v>0</v>
      </c>
      <c r="G120" s="8">
        <v>154.80714285714299</v>
      </c>
      <c r="H120" s="8">
        <v>129.91640242363101</v>
      </c>
      <c r="I120" s="8">
        <v>179.697883290655</v>
      </c>
      <c r="J120" s="57">
        <v>3.6500000000000002E-14</v>
      </c>
      <c r="K120" s="7" t="s">
        <v>35</v>
      </c>
    </row>
    <row r="121" spans="2:11" x14ac:dyDescent="0.2">
      <c r="B121" s="13">
        <v>105</v>
      </c>
      <c r="C121" s="8" t="s">
        <v>97</v>
      </c>
      <c r="D121" s="8" t="s">
        <v>133</v>
      </c>
      <c r="E121" s="8" t="s">
        <v>137</v>
      </c>
      <c r="F121" s="8">
        <v>0</v>
      </c>
      <c r="G121" s="8">
        <v>212</v>
      </c>
      <c r="H121" s="8">
        <v>187.10925956648799</v>
      </c>
      <c r="I121" s="8">
        <v>236.89074043351201</v>
      </c>
      <c r="J121" s="57">
        <v>3.6500000000000002E-14</v>
      </c>
      <c r="K121" s="7" t="s">
        <v>35</v>
      </c>
    </row>
    <row r="122" spans="2:11" x14ac:dyDescent="0.2">
      <c r="B122" s="13">
        <v>106</v>
      </c>
      <c r="C122" s="8" t="s">
        <v>97</v>
      </c>
      <c r="D122" s="8" t="s">
        <v>133</v>
      </c>
      <c r="E122" s="8" t="s">
        <v>138</v>
      </c>
      <c r="F122" s="8">
        <v>0</v>
      </c>
      <c r="G122" s="8">
        <v>-0.18749999999998601</v>
      </c>
      <c r="H122" s="8">
        <v>-21.012587551554901</v>
      </c>
      <c r="I122" s="8">
        <v>20.637587551554901</v>
      </c>
      <c r="J122" s="8">
        <v>1</v>
      </c>
      <c r="K122" s="7" t="s">
        <v>14</v>
      </c>
    </row>
    <row r="123" spans="2:11" x14ac:dyDescent="0.2">
      <c r="B123" s="13">
        <v>107</v>
      </c>
      <c r="C123" s="8" t="s">
        <v>97</v>
      </c>
      <c r="D123" s="8" t="s">
        <v>133</v>
      </c>
      <c r="E123" s="8" t="s">
        <v>139</v>
      </c>
      <c r="F123" s="8">
        <v>0</v>
      </c>
      <c r="G123" s="8">
        <v>45.8611111111112</v>
      </c>
      <c r="H123" s="8">
        <v>26.5016463294908</v>
      </c>
      <c r="I123" s="8">
        <v>65.220575892731603</v>
      </c>
      <c r="J123" s="57">
        <v>7.82E-13</v>
      </c>
      <c r="K123" s="7" t="s">
        <v>35</v>
      </c>
    </row>
    <row r="124" spans="2:11" x14ac:dyDescent="0.2">
      <c r="B124" s="13">
        <v>108</v>
      </c>
      <c r="C124" s="8" t="s">
        <v>97</v>
      </c>
      <c r="D124" s="8" t="s">
        <v>133</v>
      </c>
      <c r="E124" s="8" t="s">
        <v>140</v>
      </c>
      <c r="F124" s="8">
        <v>0</v>
      </c>
      <c r="G124" s="8">
        <v>90.1944444444444</v>
      </c>
      <c r="H124" s="8">
        <v>66.825213936805397</v>
      </c>
      <c r="I124" s="8">
        <v>113.56367495208301</v>
      </c>
      <c r="J124" s="57">
        <v>3.6500000000000002E-14</v>
      </c>
      <c r="K124" s="7" t="s">
        <v>35</v>
      </c>
    </row>
    <row r="125" spans="2:11" x14ac:dyDescent="0.2">
      <c r="B125" s="13">
        <v>109</v>
      </c>
      <c r="C125" s="8" t="s">
        <v>97</v>
      </c>
      <c r="D125" s="8" t="s">
        <v>133</v>
      </c>
      <c r="E125" s="8" t="s">
        <v>141</v>
      </c>
      <c r="F125" s="8">
        <v>0</v>
      </c>
      <c r="G125" s="8">
        <v>165.28076923076901</v>
      </c>
      <c r="H125" s="8">
        <v>143.66955454697299</v>
      </c>
      <c r="I125" s="8">
        <v>186.891983914566</v>
      </c>
      <c r="J125" s="57">
        <v>3.6500000000000002E-14</v>
      </c>
      <c r="K125" s="7" t="s">
        <v>35</v>
      </c>
    </row>
    <row r="126" spans="2:11" x14ac:dyDescent="0.2">
      <c r="B126" s="13">
        <v>110</v>
      </c>
      <c r="C126" s="8" t="s">
        <v>97</v>
      </c>
      <c r="D126" s="8" t="s">
        <v>133</v>
      </c>
      <c r="E126" s="8" t="s">
        <v>142</v>
      </c>
      <c r="F126" s="8">
        <v>0</v>
      </c>
      <c r="G126" s="8">
        <v>188.38749999999999</v>
      </c>
      <c r="H126" s="8">
        <v>167.562412448445</v>
      </c>
      <c r="I126" s="8">
        <v>209.212587551555</v>
      </c>
      <c r="J126" s="57">
        <v>3.6500000000000002E-14</v>
      </c>
      <c r="K126" s="7" t="s">
        <v>35</v>
      </c>
    </row>
    <row r="127" spans="2:11" x14ac:dyDescent="0.2">
      <c r="B127" s="13">
        <v>111</v>
      </c>
      <c r="C127" s="8" t="s">
        <v>97</v>
      </c>
      <c r="D127" s="8" t="s">
        <v>133</v>
      </c>
      <c r="E127" s="8" t="s">
        <v>143</v>
      </c>
      <c r="F127" s="8">
        <v>0</v>
      </c>
      <c r="G127" s="8">
        <v>-5.7357142857142902</v>
      </c>
      <c r="H127" s="8">
        <v>-30.626454719226199</v>
      </c>
      <c r="I127" s="8">
        <v>19.155026147797599</v>
      </c>
      <c r="J127" s="8">
        <v>1</v>
      </c>
      <c r="K127" s="7" t="s">
        <v>14</v>
      </c>
    </row>
    <row r="128" spans="2:11" x14ac:dyDescent="0.2">
      <c r="B128" s="13">
        <v>112</v>
      </c>
      <c r="C128" s="8" t="s">
        <v>97</v>
      </c>
      <c r="D128" s="8" t="s">
        <v>133</v>
      </c>
      <c r="E128" s="8" t="s">
        <v>144</v>
      </c>
      <c r="F128" s="8">
        <v>0</v>
      </c>
      <c r="G128" s="8">
        <v>39.950000000000102</v>
      </c>
      <c r="H128" s="8">
        <v>17.1372595719868</v>
      </c>
      <c r="I128" s="8">
        <v>62.762740428013402</v>
      </c>
      <c r="J128" s="57">
        <v>3.2800000000000003E-7</v>
      </c>
      <c r="K128" s="7" t="s">
        <v>35</v>
      </c>
    </row>
    <row r="129" spans="2:11" x14ac:dyDescent="0.2">
      <c r="B129" s="13">
        <v>113</v>
      </c>
      <c r="C129" s="8" t="s">
        <v>97</v>
      </c>
      <c r="D129" s="8" t="s">
        <v>133</v>
      </c>
      <c r="E129" s="8" t="s">
        <v>145</v>
      </c>
      <c r="F129" s="8">
        <v>0</v>
      </c>
      <c r="G129" s="8">
        <v>75.249999999999901</v>
      </c>
      <c r="H129" s="8">
        <v>45.798878746983902</v>
      </c>
      <c r="I129" s="8">
        <v>104.701121253016</v>
      </c>
      <c r="J129" s="57">
        <v>2.2699999999999999E-13</v>
      </c>
      <c r="K129" s="7" t="s">
        <v>35</v>
      </c>
    </row>
    <row r="130" spans="2:11" x14ac:dyDescent="0.2">
      <c r="B130" s="13">
        <v>114</v>
      </c>
      <c r="C130" s="8" t="s">
        <v>97</v>
      </c>
      <c r="D130" s="8" t="s">
        <v>133</v>
      </c>
      <c r="E130" s="8" t="s">
        <v>146</v>
      </c>
      <c r="F130" s="8">
        <v>0</v>
      </c>
      <c r="G130" s="8">
        <v>165.164285714286</v>
      </c>
      <c r="H130" s="8">
        <v>140.27354528077399</v>
      </c>
      <c r="I130" s="8">
        <v>190.055026147798</v>
      </c>
      <c r="J130" s="57">
        <v>3.6500000000000002E-14</v>
      </c>
      <c r="K130" s="7" t="s">
        <v>35</v>
      </c>
    </row>
    <row r="131" spans="2:11" x14ac:dyDescent="0.2">
      <c r="B131" s="13">
        <v>115</v>
      </c>
      <c r="C131" s="8" t="s">
        <v>97</v>
      </c>
      <c r="D131" s="8" t="s">
        <v>133</v>
      </c>
      <c r="E131" s="8" t="s">
        <v>147</v>
      </c>
      <c r="F131" s="8">
        <v>0</v>
      </c>
      <c r="G131" s="8">
        <v>195.375</v>
      </c>
      <c r="H131" s="8">
        <v>169.40155244416999</v>
      </c>
      <c r="I131" s="8">
        <v>221.34844755583001</v>
      </c>
      <c r="J131" s="57">
        <v>3.6500000000000002E-14</v>
      </c>
      <c r="K131" s="7" t="s">
        <v>35</v>
      </c>
    </row>
    <row r="132" spans="2:11" x14ac:dyDescent="0.2">
      <c r="B132" s="13">
        <v>116</v>
      </c>
      <c r="C132" s="8" t="s">
        <v>97</v>
      </c>
      <c r="D132" s="8" t="s">
        <v>134</v>
      </c>
      <c r="E132" s="8" t="s">
        <v>135</v>
      </c>
      <c r="F132" s="8">
        <v>0</v>
      </c>
      <c r="G132" s="8">
        <v>42.142857142856997</v>
      </c>
      <c r="H132" s="8">
        <v>18.675642010469701</v>
      </c>
      <c r="I132" s="8">
        <v>65.610072275244306</v>
      </c>
      <c r="J132" s="57">
        <v>1.36E-7</v>
      </c>
      <c r="K132" s="7" t="s">
        <v>35</v>
      </c>
    </row>
    <row r="133" spans="2:11" x14ac:dyDescent="0.2">
      <c r="B133" s="13">
        <v>117</v>
      </c>
      <c r="C133" s="8" t="s">
        <v>97</v>
      </c>
      <c r="D133" s="8" t="s">
        <v>134</v>
      </c>
      <c r="E133" s="8" t="s">
        <v>136</v>
      </c>
      <c r="F133" s="8">
        <v>0</v>
      </c>
      <c r="G133" s="8">
        <v>111.05714285714301</v>
      </c>
      <c r="H133" s="8">
        <v>84.300400867680096</v>
      </c>
      <c r="I133" s="8">
        <v>137.81388484660499</v>
      </c>
      <c r="J133" s="57">
        <v>3.6500000000000002E-14</v>
      </c>
      <c r="K133" s="7" t="s">
        <v>35</v>
      </c>
    </row>
    <row r="134" spans="2:11" x14ac:dyDescent="0.2">
      <c r="B134" s="13">
        <v>118</v>
      </c>
      <c r="C134" s="8" t="s">
        <v>97</v>
      </c>
      <c r="D134" s="8" t="s">
        <v>134</v>
      </c>
      <c r="E134" s="8" t="s">
        <v>137</v>
      </c>
      <c r="F134" s="8">
        <v>0</v>
      </c>
      <c r="G134" s="8">
        <v>168.25</v>
      </c>
      <c r="H134" s="8">
        <v>141.49325801053701</v>
      </c>
      <c r="I134" s="8">
        <v>195.006741989462</v>
      </c>
      <c r="J134" s="57">
        <v>3.6500000000000002E-14</v>
      </c>
      <c r="K134" s="7" t="s">
        <v>35</v>
      </c>
    </row>
    <row r="135" spans="2:11" x14ac:dyDescent="0.2">
      <c r="B135" s="13">
        <v>119</v>
      </c>
      <c r="C135" s="8" t="s">
        <v>97</v>
      </c>
      <c r="D135" s="8" t="s">
        <v>134</v>
      </c>
      <c r="E135" s="8" t="s">
        <v>138</v>
      </c>
      <c r="F135" s="8">
        <v>0</v>
      </c>
      <c r="G135" s="8">
        <v>-43.937500000000099</v>
      </c>
      <c r="H135" s="8">
        <v>-66.960500544936295</v>
      </c>
      <c r="I135" s="8">
        <v>-20.914499455063901</v>
      </c>
      <c r="J135" s="57">
        <v>1.39E-8</v>
      </c>
      <c r="K135" s="7" t="s">
        <v>35</v>
      </c>
    </row>
    <row r="136" spans="2:11" x14ac:dyDescent="0.2">
      <c r="B136" s="13">
        <v>120</v>
      </c>
      <c r="C136" s="8" t="s">
        <v>97</v>
      </c>
      <c r="D136" s="8" t="s">
        <v>134</v>
      </c>
      <c r="E136" s="8" t="s">
        <v>139</v>
      </c>
      <c r="F136" s="8">
        <v>0</v>
      </c>
      <c r="G136" s="8">
        <v>2.1111111111111098</v>
      </c>
      <c r="H136" s="8">
        <v>-19.595181967003501</v>
      </c>
      <c r="I136" s="8">
        <v>23.817404189225702</v>
      </c>
      <c r="J136" s="8">
        <v>1</v>
      </c>
      <c r="K136" s="7" t="s">
        <v>14</v>
      </c>
    </row>
    <row r="137" spans="2:11" x14ac:dyDescent="0.2">
      <c r="B137" s="13">
        <v>121</v>
      </c>
      <c r="C137" s="8" t="s">
        <v>97</v>
      </c>
      <c r="D137" s="8" t="s">
        <v>134</v>
      </c>
      <c r="E137" s="8" t="s">
        <v>140</v>
      </c>
      <c r="F137" s="8">
        <v>0</v>
      </c>
      <c r="G137" s="8">
        <v>46.444444444444301</v>
      </c>
      <c r="H137" s="8">
        <v>21.096955079985101</v>
      </c>
      <c r="I137" s="8">
        <v>71.791933808903494</v>
      </c>
      <c r="J137" s="57">
        <v>6.5799999999999994E-8</v>
      </c>
      <c r="K137" s="7" t="s">
        <v>35</v>
      </c>
    </row>
    <row r="138" spans="2:11" x14ac:dyDescent="0.2">
      <c r="B138" s="13">
        <v>122</v>
      </c>
      <c r="C138" s="8" t="s">
        <v>97</v>
      </c>
      <c r="D138" s="8" t="s">
        <v>134</v>
      </c>
      <c r="E138" s="8" t="s">
        <v>141</v>
      </c>
      <c r="F138" s="8">
        <v>0</v>
      </c>
      <c r="G138" s="8">
        <v>121.530769230769</v>
      </c>
      <c r="H138" s="8">
        <v>97.794322936697299</v>
      </c>
      <c r="I138" s="8">
        <v>145.26721552484099</v>
      </c>
      <c r="J138" s="57">
        <v>3.6500000000000002E-14</v>
      </c>
      <c r="K138" s="7" t="s">
        <v>35</v>
      </c>
    </row>
    <row r="139" spans="2:11" x14ac:dyDescent="0.2">
      <c r="B139" s="13">
        <v>123</v>
      </c>
      <c r="C139" s="8" t="s">
        <v>97</v>
      </c>
      <c r="D139" s="8" t="s">
        <v>134</v>
      </c>
      <c r="E139" s="8" t="s">
        <v>142</v>
      </c>
      <c r="F139" s="8">
        <v>0</v>
      </c>
      <c r="G139" s="8">
        <v>144.63749999999999</v>
      </c>
      <c r="H139" s="8">
        <v>121.61449945506401</v>
      </c>
      <c r="I139" s="8">
        <v>167.66050054493601</v>
      </c>
      <c r="J139" s="57">
        <v>3.6500000000000002E-14</v>
      </c>
      <c r="K139" s="7" t="s">
        <v>35</v>
      </c>
    </row>
    <row r="140" spans="2:11" x14ac:dyDescent="0.2">
      <c r="B140" s="13">
        <v>124</v>
      </c>
      <c r="C140" s="8" t="s">
        <v>97</v>
      </c>
      <c r="D140" s="8" t="s">
        <v>134</v>
      </c>
      <c r="E140" s="8" t="s">
        <v>143</v>
      </c>
      <c r="F140" s="8">
        <v>0</v>
      </c>
      <c r="G140" s="8">
        <v>-49.485714285714401</v>
      </c>
      <c r="H140" s="8">
        <v>-76.242456275177005</v>
      </c>
      <c r="I140" s="8">
        <v>-22.728972296251801</v>
      </c>
      <c r="J140" s="57">
        <v>4.6499999999999999E-8</v>
      </c>
      <c r="K140" s="7" t="s">
        <v>35</v>
      </c>
    </row>
    <row r="141" spans="2:11" x14ac:dyDescent="0.2">
      <c r="B141" s="13">
        <v>125</v>
      </c>
      <c r="C141" s="8" t="s">
        <v>97</v>
      </c>
      <c r="D141" s="8" t="s">
        <v>134</v>
      </c>
      <c r="E141" s="8" t="s">
        <v>144</v>
      </c>
      <c r="F141" s="8">
        <v>0</v>
      </c>
      <c r="G141" s="8">
        <v>-3.80000000000001</v>
      </c>
      <c r="H141" s="8">
        <v>-28.635366081419399</v>
      </c>
      <c r="I141" s="8">
        <v>21.035366081419401</v>
      </c>
      <c r="J141" s="8">
        <v>1</v>
      </c>
      <c r="K141" s="7" t="s">
        <v>14</v>
      </c>
    </row>
    <row r="142" spans="2:11" x14ac:dyDescent="0.2">
      <c r="B142" s="13">
        <v>126</v>
      </c>
      <c r="C142" s="8" t="s">
        <v>97</v>
      </c>
      <c r="D142" s="8" t="s">
        <v>134</v>
      </c>
      <c r="E142" s="8" t="s">
        <v>145</v>
      </c>
      <c r="F142" s="8">
        <v>0</v>
      </c>
      <c r="G142" s="8">
        <v>31.499999999999801</v>
      </c>
      <c r="H142" s="8">
        <v>0.45579239822557199</v>
      </c>
      <c r="I142" s="8">
        <v>62.544207601774097</v>
      </c>
      <c r="J142" s="8">
        <v>4.24E-2</v>
      </c>
      <c r="K142" s="7" t="s">
        <v>16</v>
      </c>
    </row>
    <row r="143" spans="2:11" x14ac:dyDescent="0.2">
      <c r="B143" s="13">
        <v>127</v>
      </c>
      <c r="C143" s="8" t="s">
        <v>97</v>
      </c>
      <c r="D143" s="8" t="s">
        <v>134</v>
      </c>
      <c r="E143" s="8" t="s">
        <v>146</v>
      </c>
      <c r="F143" s="8">
        <v>0</v>
      </c>
      <c r="G143" s="8">
        <v>121.414285714286</v>
      </c>
      <c r="H143" s="8">
        <v>94.657543724823</v>
      </c>
      <c r="I143" s="8">
        <v>148.171027703748</v>
      </c>
      <c r="J143" s="57">
        <v>3.6500000000000002E-14</v>
      </c>
      <c r="K143" s="7" t="s">
        <v>35</v>
      </c>
    </row>
    <row r="144" spans="2:11" x14ac:dyDescent="0.2">
      <c r="B144" s="13">
        <v>128</v>
      </c>
      <c r="C144" s="8" t="s">
        <v>97</v>
      </c>
      <c r="D144" s="8" t="s">
        <v>134</v>
      </c>
      <c r="E144" s="8" t="s">
        <v>147</v>
      </c>
      <c r="F144" s="8">
        <v>0</v>
      </c>
      <c r="G144" s="8">
        <v>151.625</v>
      </c>
      <c r="H144" s="8">
        <v>123.858216597927</v>
      </c>
      <c r="I144" s="8">
        <v>179.391783402073</v>
      </c>
      <c r="J144" s="57">
        <v>3.6500000000000002E-14</v>
      </c>
      <c r="K144" s="7" t="s">
        <v>35</v>
      </c>
    </row>
    <row r="145" spans="2:11" x14ac:dyDescent="0.2">
      <c r="B145" s="13">
        <v>129</v>
      </c>
      <c r="C145" s="8" t="s">
        <v>97</v>
      </c>
      <c r="D145" s="8" t="s">
        <v>135</v>
      </c>
      <c r="E145" s="8" t="s">
        <v>136</v>
      </c>
      <c r="F145" s="8">
        <v>0</v>
      </c>
      <c r="G145" s="8">
        <v>68.914285714285796</v>
      </c>
      <c r="H145" s="8">
        <v>46.651330666431697</v>
      </c>
      <c r="I145" s="8">
        <v>91.177240762139903</v>
      </c>
      <c r="J145" s="57">
        <v>1.37E-13</v>
      </c>
      <c r="K145" s="7" t="s">
        <v>35</v>
      </c>
    </row>
    <row r="146" spans="2:11" x14ac:dyDescent="0.2">
      <c r="B146" s="13">
        <v>130</v>
      </c>
      <c r="C146" s="8" t="s">
        <v>97</v>
      </c>
      <c r="D146" s="8" t="s">
        <v>135</v>
      </c>
      <c r="E146" s="8" t="s">
        <v>137</v>
      </c>
      <c r="F146" s="8">
        <v>0</v>
      </c>
      <c r="G146" s="8">
        <v>126.107142857143</v>
      </c>
      <c r="H146" s="8">
        <v>103.844187809289</v>
      </c>
      <c r="I146" s="8">
        <v>148.37009790499701</v>
      </c>
      <c r="J146" s="57">
        <v>3.6500000000000002E-14</v>
      </c>
      <c r="K146" s="7" t="s">
        <v>35</v>
      </c>
    </row>
    <row r="147" spans="2:11" x14ac:dyDescent="0.2">
      <c r="B147" s="13">
        <v>131</v>
      </c>
      <c r="C147" s="8" t="s">
        <v>97</v>
      </c>
      <c r="D147" s="8" t="s">
        <v>135</v>
      </c>
      <c r="E147" s="8" t="s">
        <v>138</v>
      </c>
      <c r="F147" s="8">
        <v>0</v>
      </c>
      <c r="G147" s="8">
        <v>-86.080357142857096</v>
      </c>
      <c r="H147" s="8">
        <v>-103.680768492148</v>
      </c>
      <c r="I147" s="8">
        <v>-68.4799457935666</v>
      </c>
      <c r="J147" s="57">
        <v>3.6500000000000002E-14</v>
      </c>
      <c r="K147" s="7" t="s">
        <v>35</v>
      </c>
    </row>
    <row r="148" spans="2:11" x14ac:dyDescent="0.2">
      <c r="B148" s="13">
        <v>132</v>
      </c>
      <c r="C148" s="8" t="s">
        <v>97</v>
      </c>
      <c r="D148" s="8" t="s">
        <v>135</v>
      </c>
      <c r="E148" s="8" t="s">
        <v>139</v>
      </c>
      <c r="F148" s="8">
        <v>0</v>
      </c>
      <c r="G148" s="8">
        <v>-40.031746031745897</v>
      </c>
      <c r="H148" s="8">
        <v>-55.870909038833901</v>
      </c>
      <c r="I148" s="8">
        <v>-24.1925830246578</v>
      </c>
      <c r="J148" s="57">
        <v>2.3500000000000001E-13</v>
      </c>
      <c r="K148" s="7" t="s">
        <v>35</v>
      </c>
    </row>
    <row r="149" spans="2:11" x14ac:dyDescent="0.2">
      <c r="B149" s="51">
        <v>133</v>
      </c>
      <c r="C149" s="58" t="s">
        <v>97</v>
      </c>
      <c r="D149" s="58" t="s">
        <v>135</v>
      </c>
      <c r="E149" s="58" t="s">
        <v>140</v>
      </c>
      <c r="F149" s="58">
        <v>0</v>
      </c>
      <c r="G149" s="58">
        <v>4.3015873015873201</v>
      </c>
      <c r="H149" s="58">
        <v>-16.2461897716991</v>
      </c>
      <c r="I149" s="58">
        <v>24.849364374873701</v>
      </c>
      <c r="J149" s="58">
        <v>1</v>
      </c>
      <c r="K149" s="52" t="s">
        <v>14</v>
      </c>
    </row>
    <row r="150" spans="2:11" x14ac:dyDescent="0.2">
      <c r="B150" s="13">
        <v>134</v>
      </c>
      <c r="C150" s="8" t="s">
        <v>97</v>
      </c>
      <c r="D150" s="8" t="s">
        <v>135</v>
      </c>
      <c r="E150" s="8" t="s">
        <v>141</v>
      </c>
      <c r="F150" s="8">
        <v>0</v>
      </c>
      <c r="G150" s="8">
        <v>79.387912087912198</v>
      </c>
      <c r="H150" s="8">
        <v>60.864013787514999</v>
      </c>
      <c r="I150" s="8">
        <v>97.911810388309405</v>
      </c>
      <c r="J150" s="57">
        <v>3.6500000000000002E-14</v>
      </c>
      <c r="K150" s="7" t="s">
        <v>35</v>
      </c>
    </row>
    <row r="151" spans="2:11" x14ac:dyDescent="0.2">
      <c r="B151" s="13">
        <v>135</v>
      </c>
      <c r="C151" s="8" t="s">
        <v>97</v>
      </c>
      <c r="D151" s="8" t="s">
        <v>135</v>
      </c>
      <c r="E151" s="8" t="s">
        <v>142</v>
      </c>
      <c r="F151" s="8">
        <v>0</v>
      </c>
      <c r="G151" s="8">
        <v>102.49464285714301</v>
      </c>
      <c r="H151" s="8">
        <v>84.894231507852297</v>
      </c>
      <c r="I151" s="8">
        <v>120.09505420643301</v>
      </c>
      <c r="J151" s="57">
        <v>3.6500000000000002E-14</v>
      </c>
      <c r="K151" s="7" t="s">
        <v>35</v>
      </c>
    </row>
    <row r="152" spans="2:11" x14ac:dyDescent="0.2">
      <c r="B152" s="13">
        <v>136</v>
      </c>
      <c r="C152" s="8" t="s">
        <v>97</v>
      </c>
      <c r="D152" s="8" t="s">
        <v>135</v>
      </c>
      <c r="E152" s="8" t="s">
        <v>143</v>
      </c>
      <c r="F152" s="8">
        <v>0</v>
      </c>
      <c r="G152" s="8">
        <v>-91.628571428571405</v>
      </c>
      <c r="H152" s="8">
        <v>-113.891526476425</v>
      </c>
      <c r="I152" s="8">
        <v>-69.365616380717199</v>
      </c>
      <c r="J152" s="57">
        <v>3.6500000000000002E-14</v>
      </c>
      <c r="K152" s="7" t="s">
        <v>35</v>
      </c>
    </row>
    <row r="153" spans="2:11" x14ac:dyDescent="0.2">
      <c r="B153" s="13">
        <v>137</v>
      </c>
      <c r="C153" s="8" t="s">
        <v>97</v>
      </c>
      <c r="D153" s="8" t="s">
        <v>135</v>
      </c>
      <c r="E153" s="8" t="s">
        <v>144</v>
      </c>
      <c r="F153" s="8">
        <v>0</v>
      </c>
      <c r="G153" s="8">
        <v>-45.942857142857001</v>
      </c>
      <c r="H153" s="8">
        <v>-65.855449489666498</v>
      </c>
      <c r="I153" s="8">
        <v>-26.030264796047401</v>
      </c>
      <c r="J153" s="57">
        <v>2.51E-12</v>
      </c>
      <c r="K153" s="7" t="s">
        <v>35</v>
      </c>
    </row>
    <row r="154" spans="2:11" x14ac:dyDescent="0.2">
      <c r="B154" s="51">
        <v>138</v>
      </c>
      <c r="C154" s="58" t="s">
        <v>97</v>
      </c>
      <c r="D154" s="58" t="s">
        <v>135</v>
      </c>
      <c r="E154" s="58" t="s">
        <v>145</v>
      </c>
      <c r="F154" s="58">
        <v>0</v>
      </c>
      <c r="G154" s="58">
        <v>-10.6428571428571</v>
      </c>
      <c r="H154" s="58">
        <v>-37.909297159738003</v>
      </c>
      <c r="I154" s="58">
        <v>16.6235828740237</v>
      </c>
      <c r="J154" s="58">
        <v>0.998</v>
      </c>
      <c r="K154" s="52" t="s">
        <v>14</v>
      </c>
    </row>
    <row r="155" spans="2:11" x14ac:dyDescent="0.2">
      <c r="B155" s="13">
        <v>139</v>
      </c>
      <c r="C155" s="8" t="s">
        <v>97</v>
      </c>
      <c r="D155" s="8" t="s">
        <v>135</v>
      </c>
      <c r="E155" s="8" t="s">
        <v>146</v>
      </c>
      <c r="F155" s="8">
        <v>0</v>
      </c>
      <c r="G155" s="8">
        <v>79.271428571428601</v>
      </c>
      <c r="H155" s="8">
        <v>57.008473523574501</v>
      </c>
      <c r="I155" s="8">
        <v>101.53438361928301</v>
      </c>
      <c r="J155" s="57">
        <v>3.7200000000000002E-14</v>
      </c>
      <c r="K155" s="7" t="s">
        <v>35</v>
      </c>
    </row>
    <row r="156" spans="2:11" x14ac:dyDescent="0.2">
      <c r="B156" s="13">
        <v>140</v>
      </c>
      <c r="C156" s="8" t="s">
        <v>97</v>
      </c>
      <c r="D156" s="8" t="s">
        <v>135</v>
      </c>
      <c r="E156" s="8" t="s">
        <v>147</v>
      </c>
      <c r="F156" s="8">
        <v>0</v>
      </c>
      <c r="G156" s="8">
        <v>109.482142857143</v>
      </c>
      <c r="H156" s="8">
        <v>86.014927724755495</v>
      </c>
      <c r="I156" s="8">
        <v>132.94935798953</v>
      </c>
      <c r="J156" s="57">
        <v>3.6500000000000002E-14</v>
      </c>
      <c r="K156" s="7" t="s">
        <v>35</v>
      </c>
    </row>
    <row r="157" spans="2:11" x14ac:dyDescent="0.2">
      <c r="B157" s="13">
        <v>141</v>
      </c>
      <c r="C157" s="8" t="s">
        <v>97</v>
      </c>
      <c r="D157" s="8" t="s">
        <v>136</v>
      </c>
      <c r="E157" s="8" t="s">
        <v>137</v>
      </c>
      <c r="F157" s="8">
        <v>0</v>
      </c>
      <c r="G157" s="8">
        <v>57.192857142857001</v>
      </c>
      <c r="H157" s="8">
        <v>31.485810963186701</v>
      </c>
      <c r="I157" s="8">
        <v>82.899903322527194</v>
      </c>
      <c r="J157" s="57">
        <v>1.5100000000000001E-11</v>
      </c>
      <c r="K157" s="7" t="s">
        <v>35</v>
      </c>
    </row>
    <row r="158" spans="2:11" x14ac:dyDescent="0.2">
      <c r="B158" s="13">
        <v>142</v>
      </c>
      <c r="C158" s="8" t="s">
        <v>97</v>
      </c>
      <c r="D158" s="8" t="s">
        <v>136</v>
      </c>
      <c r="E158" s="8" t="s">
        <v>138</v>
      </c>
      <c r="F158" s="8">
        <v>0</v>
      </c>
      <c r="G158" s="8">
        <v>-154.99464285714299</v>
      </c>
      <c r="H158" s="8">
        <v>-176.78885161738799</v>
      </c>
      <c r="I158" s="8">
        <v>-133.200434096897</v>
      </c>
      <c r="J158" s="57">
        <v>3.6500000000000002E-14</v>
      </c>
      <c r="K158" s="7" t="s">
        <v>35</v>
      </c>
    </row>
    <row r="159" spans="2:11" x14ac:dyDescent="0.2">
      <c r="B159" s="13">
        <v>143</v>
      </c>
      <c r="C159" s="8" t="s">
        <v>97</v>
      </c>
      <c r="D159" s="8" t="s">
        <v>136</v>
      </c>
      <c r="E159" s="8" t="s">
        <v>139</v>
      </c>
      <c r="F159" s="8">
        <v>0</v>
      </c>
      <c r="G159" s="8">
        <v>-108.94603174603201</v>
      </c>
      <c r="H159" s="8">
        <v>-129.344368457294</v>
      </c>
      <c r="I159" s="8">
        <v>-88.547695034769305</v>
      </c>
      <c r="J159" s="57">
        <v>3.6500000000000002E-14</v>
      </c>
      <c r="K159" s="7" t="s">
        <v>35</v>
      </c>
    </row>
    <row r="160" spans="2:11" x14ac:dyDescent="0.2">
      <c r="B160" s="13">
        <v>144</v>
      </c>
      <c r="C160" s="8" t="s">
        <v>97</v>
      </c>
      <c r="D160" s="8" t="s">
        <v>136</v>
      </c>
      <c r="E160" s="8" t="s">
        <v>140</v>
      </c>
      <c r="F160" s="8">
        <v>0</v>
      </c>
      <c r="G160" s="8">
        <v>-64.612698412698506</v>
      </c>
      <c r="H160" s="8">
        <v>-88.849533983259207</v>
      </c>
      <c r="I160" s="8">
        <v>-40.3758628421377</v>
      </c>
      <c r="J160" s="57">
        <v>2.26E-13</v>
      </c>
      <c r="K160" s="7" t="s">
        <v>35</v>
      </c>
    </row>
    <row r="161" spans="2:11" x14ac:dyDescent="0.2">
      <c r="B161" s="13">
        <v>145</v>
      </c>
      <c r="C161" s="8" t="s">
        <v>97</v>
      </c>
      <c r="D161" s="8" t="s">
        <v>136</v>
      </c>
      <c r="E161" s="8" t="s">
        <v>141</v>
      </c>
      <c r="F161" s="8">
        <v>0</v>
      </c>
      <c r="G161" s="8">
        <v>10.4736263736264</v>
      </c>
      <c r="H161" s="8">
        <v>-12.0729446309495</v>
      </c>
      <c r="I161" s="8">
        <v>33.020197378202298</v>
      </c>
      <c r="J161" s="8">
        <v>0.98199999999999998</v>
      </c>
      <c r="K161" s="7" t="s">
        <v>14</v>
      </c>
    </row>
    <row r="162" spans="2:11" x14ac:dyDescent="0.2">
      <c r="B162" s="13">
        <v>146</v>
      </c>
      <c r="C162" s="8" t="s">
        <v>97</v>
      </c>
      <c r="D162" s="8" t="s">
        <v>136</v>
      </c>
      <c r="E162" s="8" t="s">
        <v>142</v>
      </c>
      <c r="F162" s="8">
        <v>0</v>
      </c>
      <c r="G162" s="8">
        <v>33.580357142856997</v>
      </c>
      <c r="H162" s="8">
        <v>11.7861483826116</v>
      </c>
      <c r="I162" s="8">
        <v>55.3745659031024</v>
      </c>
      <c r="J162" s="57">
        <v>1.6699999999999999E-5</v>
      </c>
      <c r="K162" s="7" t="s">
        <v>35</v>
      </c>
    </row>
    <row r="163" spans="2:11" x14ac:dyDescent="0.2">
      <c r="B163" s="13">
        <v>147</v>
      </c>
      <c r="C163" s="8" t="s">
        <v>97</v>
      </c>
      <c r="D163" s="8" t="s">
        <v>136</v>
      </c>
      <c r="E163" s="8" t="s">
        <v>143</v>
      </c>
      <c r="F163" s="8">
        <v>0</v>
      </c>
      <c r="G163" s="8">
        <v>-160.542857142857</v>
      </c>
      <c r="H163" s="8">
        <v>-186.24990332252699</v>
      </c>
      <c r="I163" s="8">
        <v>-134.83581096318699</v>
      </c>
      <c r="J163" s="57">
        <v>3.6500000000000002E-14</v>
      </c>
      <c r="K163" s="7" t="s">
        <v>35</v>
      </c>
    </row>
    <row r="164" spans="2:11" x14ac:dyDescent="0.2">
      <c r="B164" s="13">
        <v>148</v>
      </c>
      <c r="C164" s="8" t="s">
        <v>97</v>
      </c>
      <c r="D164" s="8" t="s">
        <v>136</v>
      </c>
      <c r="E164" s="8" t="s">
        <v>144</v>
      </c>
      <c r="F164" s="8">
        <v>0</v>
      </c>
      <c r="G164" s="8">
        <v>-114.857142857143</v>
      </c>
      <c r="H164" s="8">
        <v>-138.55786836905801</v>
      </c>
      <c r="I164" s="8">
        <v>-91.156417345227695</v>
      </c>
      <c r="J164" s="57">
        <v>3.6500000000000002E-14</v>
      </c>
      <c r="K164" s="7" t="s">
        <v>35</v>
      </c>
    </row>
    <row r="165" spans="2:11" x14ac:dyDescent="0.2">
      <c r="B165" s="13">
        <v>149</v>
      </c>
      <c r="C165" s="8" t="s">
        <v>97</v>
      </c>
      <c r="D165" s="8" t="s">
        <v>136</v>
      </c>
      <c r="E165" s="8" t="s">
        <v>145</v>
      </c>
      <c r="F165" s="8">
        <v>0</v>
      </c>
      <c r="G165" s="8">
        <v>-79.557142857142907</v>
      </c>
      <c r="H165" s="8">
        <v>-109.701326492051</v>
      </c>
      <c r="I165" s="8">
        <v>-49.412959222234498</v>
      </c>
      <c r="J165" s="57">
        <v>2.2300000000000001E-13</v>
      </c>
      <c r="K165" s="7" t="s">
        <v>35</v>
      </c>
    </row>
    <row r="166" spans="2:11" x14ac:dyDescent="0.2">
      <c r="B166" s="13">
        <v>150</v>
      </c>
      <c r="C166" s="8" t="s">
        <v>97</v>
      </c>
      <c r="D166" s="8" t="s">
        <v>136</v>
      </c>
      <c r="E166" s="8" t="s">
        <v>146</v>
      </c>
      <c r="F166" s="8">
        <v>0</v>
      </c>
      <c r="G166" s="8">
        <v>10.357142857142801</v>
      </c>
      <c r="H166" s="8">
        <v>-15.3499033225274</v>
      </c>
      <c r="I166" s="8">
        <v>36.064189036813097</v>
      </c>
      <c r="J166" s="8">
        <v>0.996</v>
      </c>
      <c r="K166" s="7" t="s">
        <v>14</v>
      </c>
    </row>
    <row r="167" spans="2:11" x14ac:dyDescent="0.2">
      <c r="B167" s="13">
        <v>151</v>
      </c>
      <c r="C167" s="8" t="s">
        <v>97</v>
      </c>
      <c r="D167" s="8" t="s">
        <v>136</v>
      </c>
      <c r="E167" s="8" t="s">
        <v>147</v>
      </c>
      <c r="F167" s="8">
        <v>0</v>
      </c>
      <c r="G167" s="8">
        <v>40.567857142857001</v>
      </c>
      <c r="H167" s="8">
        <v>13.8111151533944</v>
      </c>
      <c r="I167" s="8">
        <v>67.324599132319605</v>
      </c>
      <c r="J167" s="57">
        <v>2.58E-5</v>
      </c>
      <c r="K167" s="7" t="s">
        <v>35</v>
      </c>
    </row>
    <row r="168" spans="2:11" x14ac:dyDescent="0.2">
      <c r="B168" s="13">
        <v>152</v>
      </c>
      <c r="C168" s="8" t="s">
        <v>97</v>
      </c>
      <c r="D168" s="8" t="s">
        <v>137</v>
      </c>
      <c r="E168" s="8" t="s">
        <v>138</v>
      </c>
      <c r="F168" s="8">
        <v>0</v>
      </c>
      <c r="G168" s="8">
        <v>-212.1875</v>
      </c>
      <c r="H168" s="8">
        <v>-233.981708760245</v>
      </c>
      <c r="I168" s="8">
        <v>-190.39329123975401</v>
      </c>
      <c r="J168" s="57">
        <v>3.6500000000000002E-14</v>
      </c>
      <c r="K168" s="7" t="s">
        <v>35</v>
      </c>
    </row>
    <row r="169" spans="2:11" x14ac:dyDescent="0.2">
      <c r="B169" s="13">
        <v>153</v>
      </c>
      <c r="C169" s="8" t="s">
        <v>97</v>
      </c>
      <c r="D169" s="8" t="s">
        <v>137</v>
      </c>
      <c r="E169" s="8" t="s">
        <v>139</v>
      </c>
      <c r="F169" s="8">
        <v>0</v>
      </c>
      <c r="G169" s="8">
        <v>-166.138888888889</v>
      </c>
      <c r="H169" s="8">
        <v>-186.537225600151</v>
      </c>
      <c r="I169" s="8">
        <v>-145.740552177626</v>
      </c>
      <c r="J169" s="57">
        <v>3.6500000000000002E-14</v>
      </c>
      <c r="K169" s="7" t="s">
        <v>35</v>
      </c>
    </row>
    <row r="170" spans="2:11" x14ac:dyDescent="0.2">
      <c r="B170" s="13">
        <v>154</v>
      </c>
      <c r="C170" s="8" t="s">
        <v>97</v>
      </c>
      <c r="D170" s="8" t="s">
        <v>137</v>
      </c>
      <c r="E170" s="8" t="s">
        <v>140</v>
      </c>
      <c r="F170" s="8">
        <v>0</v>
      </c>
      <c r="G170" s="8">
        <v>-121.805555555555</v>
      </c>
      <c r="H170" s="8">
        <v>-146.042391126116</v>
      </c>
      <c r="I170" s="8">
        <v>-97.568719984994701</v>
      </c>
      <c r="J170" s="57">
        <v>3.6500000000000002E-14</v>
      </c>
      <c r="K170" s="7" t="s">
        <v>35</v>
      </c>
    </row>
    <row r="171" spans="2:11" x14ac:dyDescent="0.2">
      <c r="B171" s="13">
        <v>155</v>
      </c>
      <c r="C171" s="8" t="s">
        <v>97</v>
      </c>
      <c r="D171" s="8" t="s">
        <v>137</v>
      </c>
      <c r="E171" s="8" t="s">
        <v>141</v>
      </c>
      <c r="F171" s="8">
        <v>0</v>
      </c>
      <c r="G171" s="8">
        <v>-46.719230769230599</v>
      </c>
      <c r="H171" s="8">
        <v>-69.265801773806501</v>
      </c>
      <c r="I171" s="8">
        <v>-24.1726597646547</v>
      </c>
      <c r="J171" s="57">
        <v>4.35E-10</v>
      </c>
      <c r="K171" s="7" t="s">
        <v>35</v>
      </c>
    </row>
    <row r="172" spans="2:11" x14ac:dyDescent="0.2">
      <c r="B172" s="53">
        <v>156</v>
      </c>
      <c r="C172" s="59" t="s">
        <v>97</v>
      </c>
      <c r="D172" s="59" t="s">
        <v>137</v>
      </c>
      <c r="E172" s="59" t="s">
        <v>142</v>
      </c>
      <c r="F172" s="59">
        <v>0</v>
      </c>
      <c r="G172" s="59">
        <v>-23.612500000000001</v>
      </c>
      <c r="H172" s="59">
        <v>-45.406708760245401</v>
      </c>
      <c r="I172" s="59">
        <v>-1.8182912397545501</v>
      </c>
      <c r="J172" s="59">
        <v>1.8700000000000001E-2</v>
      </c>
      <c r="K172" s="54" t="s">
        <v>16</v>
      </c>
    </row>
    <row r="173" spans="2:11" x14ac:dyDescent="0.2">
      <c r="B173" s="13">
        <v>157</v>
      </c>
      <c r="C173" s="8" t="s">
        <v>97</v>
      </c>
      <c r="D173" s="8" t="s">
        <v>137</v>
      </c>
      <c r="E173" s="8" t="s">
        <v>143</v>
      </c>
      <c r="F173" s="8">
        <v>0</v>
      </c>
      <c r="G173" s="8">
        <v>-217.73571428571401</v>
      </c>
      <c r="H173" s="8">
        <v>-243.442760465384</v>
      </c>
      <c r="I173" s="8">
        <v>-192.02866810604399</v>
      </c>
      <c r="J173" s="57">
        <v>3.6500000000000002E-14</v>
      </c>
      <c r="K173" s="7" t="s">
        <v>35</v>
      </c>
    </row>
    <row r="174" spans="2:11" x14ac:dyDescent="0.2">
      <c r="B174" s="13">
        <v>158</v>
      </c>
      <c r="C174" s="8" t="s">
        <v>97</v>
      </c>
      <c r="D174" s="8" t="s">
        <v>137</v>
      </c>
      <c r="E174" s="8" t="s">
        <v>144</v>
      </c>
      <c r="F174" s="8">
        <v>0</v>
      </c>
      <c r="G174" s="8">
        <v>-172.05</v>
      </c>
      <c r="H174" s="8">
        <v>-195.75072551191499</v>
      </c>
      <c r="I174" s="8">
        <v>-148.349274488085</v>
      </c>
      <c r="J174" s="57">
        <v>3.6500000000000002E-14</v>
      </c>
      <c r="K174" s="7" t="s">
        <v>35</v>
      </c>
    </row>
    <row r="175" spans="2:11" x14ac:dyDescent="0.2">
      <c r="B175" s="13">
        <v>159</v>
      </c>
      <c r="C175" s="8" t="s">
        <v>97</v>
      </c>
      <c r="D175" s="8" t="s">
        <v>137</v>
      </c>
      <c r="E175" s="8" t="s">
        <v>145</v>
      </c>
      <c r="F175" s="8">
        <v>0</v>
      </c>
      <c r="G175" s="8">
        <v>-136.75</v>
      </c>
      <c r="H175" s="8">
        <v>-166.89418363490799</v>
      </c>
      <c r="I175" s="8">
        <v>-106.605816365091</v>
      </c>
      <c r="J175" s="57">
        <v>3.6500000000000002E-14</v>
      </c>
      <c r="K175" s="7" t="s">
        <v>35</v>
      </c>
    </row>
    <row r="176" spans="2:11" x14ac:dyDescent="0.2">
      <c r="B176" s="13">
        <v>160</v>
      </c>
      <c r="C176" s="8" t="s">
        <v>97</v>
      </c>
      <c r="D176" s="8" t="s">
        <v>137</v>
      </c>
      <c r="E176" s="8" t="s">
        <v>146</v>
      </c>
      <c r="F176" s="8">
        <v>0</v>
      </c>
      <c r="G176" s="8">
        <v>-46.835714285714097</v>
      </c>
      <c r="H176" s="8">
        <v>-72.542760465384305</v>
      </c>
      <c r="I176" s="8">
        <v>-21.1286681060439</v>
      </c>
      <c r="J176" s="57">
        <v>8.0999999999999997E-8</v>
      </c>
      <c r="K176" s="7" t="s">
        <v>35</v>
      </c>
    </row>
    <row r="177" spans="2:11" x14ac:dyDescent="0.2">
      <c r="B177" s="13">
        <v>161</v>
      </c>
      <c r="C177" s="8" t="s">
        <v>97</v>
      </c>
      <c r="D177" s="8" t="s">
        <v>137</v>
      </c>
      <c r="E177" s="8" t="s">
        <v>147</v>
      </c>
      <c r="F177" s="8">
        <v>0</v>
      </c>
      <c r="G177" s="8">
        <v>-16.624999999999901</v>
      </c>
      <c r="H177" s="8">
        <v>-43.381741989462597</v>
      </c>
      <c r="I177" s="8">
        <v>10.1317419894627</v>
      </c>
      <c r="J177" s="8">
        <v>0.77900000000000003</v>
      </c>
      <c r="K177" s="7" t="s">
        <v>14</v>
      </c>
    </row>
    <row r="178" spans="2:11" x14ac:dyDescent="0.2">
      <c r="B178" s="13">
        <v>162</v>
      </c>
      <c r="C178" s="8" t="s">
        <v>97</v>
      </c>
      <c r="D178" s="8" t="s">
        <v>138</v>
      </c>
      <c r="E178" s="8" t="s">
        <v>139</v>
      </c>
      <c r="F178" s="8">
        <v>0</v>
      </c>
      <c r="G178" s="8">
        <v>46.0486111111112</v>
      </c>
      <c r="H178" s="8">
        <v>30.875363179719201</v>
      </c>
      <c r="I178" s="8">
        <v>61.221859042503198</v>
      </c>
      <c r="J178" s="57">
        <v>1.61E-13</v>
      </c>
      <c r="K178" s="7" t="s">
        <v>35</v>
      </c>
    </row>
    <row r="179" spans="2:11" x14ac:dyDescent="0.2">
      <c r="B179" s="13">
        <v>163</v>
      </c>
      <c r="C179" s="8" t="s">
        <v>97</v>
      </c>
      <c r="D179" s="8" t="s">
        <v>138</v>
      </c>
      <c r="E179" s="8" t="s">
        <v>140</v>
      </c>
      <c r="F179" s="8">
        <v>0</v>
      </c>
      <c r="G179" s="8">
        <v>90.3819444444444</v>
      </c>
      <c r="H179" s="8">
        <v>70.342994604798093</v>
      </c>
      <c r="I179" s="8">
        <v>110.42089428409101</v>
      </c>
      <c r="J179" s="57">
        <v>3.6500000000000002E-14</v>
      </c>
      <c r="K179" s="7" t="s">
        <v>35</v>
      </c>
    </row>
    <row r="180" spans="2:11" x14ac:dyDescent="0.2">
      <c r="B180" s="13">
        <v>164</v>
      </c>
      <c r="C180" s="8" t="s">
        <v>97</v>
      </c>
      <c r="D180" s="8" t="s">
        <v>138</v>
      </c>
      <c r="E180" s="8" t="s">
        <v>141</v>
      </c>
      <c r="F180" s="8">
        <v>0</v>
      </c>
      <c r="G180" s="8">
        <v>165.46826923076901</v>
      </c>
      <c r="H180" s="8">
        <v>147.510452652303</v>
      </c>
      <c r="I180" s="8">
        <v>183.42608580923601</v>
      </c>
      <c r="J180" s="57">
        <v>3.6500000000000002E-14</v>
      </c>
      <c r="K180" s="7" t="s">
        <v>35</v>
      </c>
    </row>
    <row r="181" spans="2:11" x14ac:dyDescent="0.2">
      <c r="B181" s="13">
        <v>165</v>
      </c>
      <c r="C181" s="8" t="s">
        <v>97</v>
      </c>
      <c r="D181" s="8" t="s">
        <v>138</v>
      </c>
      <c r="E181" s="8" t="s">
        <v>142</v>
      </c>
      <c r="F181" s="8">
        <v>0</v>
      </c>
      <c r="G181" s="8">
        <v>188.57499999999999</v>
      </c>
      <c r="H181" s="8">
        <v>171.571387216635</v>
      </c>
      <c r="I181" s="8">
        <v>205.578612783365</v>
      </c>
      <c r="J181" s="57">
        <v>3.6500000000000002E-14</v>
      </c>
      <c r="K181" s="7" t="s">
        <v>35</v>
      </c>
    </row>
    <row r="182" spans="2:11" x14ac:dyDescent="0.2">
      <c r="B182" s="13">
        <v>166</v>
      </c>
      <c r="C182" s="8" t="s">
        <v>97</v>
      </c>
      <c r="D182" s="8" t="s">
        <v>138</v>
      </c>
      <c r="E182" s="8" t="s">
        <v>143</v>
      </c>
      <c r="F182" s="8">
        <v>0</v>
      </c>
      <c r="G182" s="8">
        <v>-5.5482142857143097</v>
      </c>
      <c r="H182" s="8">
        <v>-27.342423045959698</v>
      </c>
      <c r="I182" s="8">
        <v>16.245994474531098</v>
      </c>
      <c r="J182" s="8">
        <v>1</v>
      </c>
      <c r="K182" s="7" t="s">
        <v>14</v>
      </c>
    </row>
    <row r="183" spans="2:11" x14ac:dyDescent="0.2">
      <c r="B183" s="13">
        <v>167</v>
      </c>
      <c r="C183" s="8" t="s">
        <v>97</v>
      </c>
      <c r="D183" s="8" t="s">
        <v>138</v>
      </c>
      <c r="E183" s="8" t="s">
        <v>144</v>
      </c>
      <c r="F183" s="8">
        <v>0</v>
      </c>
      <c r="G183" s="8">
        <v>40.137500000000102</v>
      </c>
      <c r="H183" s="8">
        <v>20.750398566505599</v>
      </c>
      <c r="I183" s="8">
        <v>59.524601433494503</v>
      </c>
      <c r="J183" s="57">
        <v>4.5199999999999999E-10</v>
      </c>
      <c r="K183" s="7" t="s">
        <v>35</v>
      </c>
    </row>
    <row r="184" spans="2:11" x14ac:dyDescent="0.2">
      <c r="B184" s="13">
        <v>168</v>
      </c>
      <c r="C184" s="8" t="s">
        <v>97</v>
      </c>
      <c r="D184" s="8" t="s">
        <v>138</v>
      </c>
      <c r="E184" s="8" t="s">
        <v>145</v>
      </c>
      <c r="F184" s="8">
        <v>0</v>
      </c>
      <c r="G184" s="8">
        <v>75.437499999999901</v>
      </c>
      <c r="H184" s="8">
        <v>48.552427576505401</v>
      </c>
      <c r="I184" s="8">
        <v>102.32257242349399</v>
      </c>
      <c r="J184" s="57">
        <v>2.2300000000000001E-13</v>
      </c>
      <c r="K184" s="7" t="s">
        <v>35</v>
      </c>
    </row>
    <row r="185" spans="2:11" x14ac:dyDescent="0.2">
      <c r="B185" s="13">
        <v>169</v>
      </c>
      <c r="C185" s="8" t="s">
        <v>97</v>
      </c>
      <c r="D185" s="8" t="s">
        <v>138</v>
      </c>
      <c r="E185" s="8" t="s">
        <v>146</v>
      </c>
      <c r="F185" s="8">
        <v>0</v>
      </c>
      <c r="G185" s="8">
        <v>165.351785714286</v>
      </c>
      <c r="H185" s="8">
        <v>143.55757695404</v>
      </c>
      <c r="I185" s="8">
        <v>187.14599447453099</v>
      </c>
      <c r="J185" s="57">
        <v>3.6500000000000002E-14</v>
      </c>
      <c r="K185" s="7" t="s">
        <v>35</v>
      </c>
    </row>
    <row r="186" spans="2:11" x14ac:dyDescent="0.2">
      <c r="B186" s="13">
        <v>170</v>
      </c>
      <c r="C186" s="8" t="s">
        <v>97</v>
      </c>
      <c r="D186" s="8" t="s">
        <v>138</v>
      </c>
      <c r="E186" s="8" t="s">
        <v>147</v>
      </c>
      <c r="F186" s="8">
        <v>0</v>
      </c>
      <c r="G186" s="8">
        <v>195.5625</v>
      </c>
      <c r="H186" s="8">
        <v>172.539499455064</v>
      </c>
      <c r="I186" s="8">
        <v>218.585500544936</v>
      </c>
      <c r="J186" s="57">
        <v>3.6500000000000002E-14</v>
      </c>
      <c r="K186" s="7" t="s">
        <v>35</v>
      </c>
    </row>
    <row r="187" spans="2:11" x14ac:dyDescent="0.2">
      <c r="B187" s="13">
        <v>171</v>
      </c>
      <c r="C187" s="8" t="s">
        <v>97</v>
      </c>
      <c r="D187" s="8" t="s">
        <v>139</v>
      </c>
      <c r="E187" s="8" t="s">
        <v>140</v>
      </c>
      <c r="F187" s="8">
        <v>0</v>
      </c>
      <c r="G187" s="8">
        <v>44.333333333333201</v>
      </c>
      <c r="H187" s="8">
        <v>25.822144398617699</v>
      </c>
      <c r="I187" s="8">
        <v>62.8445222680486</v>
      </c>
      <c r="J187" s="57">
        <v>5.22E-13</v>
      </c>
      <c r="K187" s="7" t="s">
        <v>35</v>
      </c>
    </row>
    <row r="188" spans="2:11" x14ac:dyDescent="0.2">
      <c r="B188" s="13">
        <v>172</v>
      </c>
      <c r="C188" s="8" t="s">
        <v>97</v>
      </c>
      <c r="D188" s="8" t="s">
        <v>139</v>
      </c>
      <c r="E188" s="8" t="s">
        <v>141</v>
      </c>
      <c r="F188" s="8">
        <v>0</v>
      </c>
      <c r="G188" s="8">
        <v>119.419658119658</v>
      </c>
      <c r="H188" s="8">
        <v>103.18427141755799</v>
      </c>
      <c r="I188" s="8">
        <v>135.655044821758</v>
      </c>
      <c r="J188" s="57">
        <v>3.6500000000000002E-14</v>
      </c>
      <c r="K188" s="7" t="s">
        <v>35</v>
      </c>
    </row>
    <row r="189" spans="2:11" x14ac:dyDescent="0.2">
      <c r="B189" s="13">
        <v>173</v>
      </c>
      <c r="C189" s="8" t="s">
        <v>97</v>
      </c>
      <c r="D189" s="8" t="s">
        <v>139</v>
      </c>
      <c r="E189" s="8" t="s">
        <v>142</v>
      </c>
      <c r="F189" s="8">
        <v>0</v>
      </c>
      <c r="G189" s="8">
        <v>142.52638888888899</v>
      </c>
      <c r="H189" s="8">
        <v>127.353140957497</v>
      </c>
      <c r="I189" s="8">
        <v>157.699636820281</v>
      </c>
      <c r="J189" s="57">
        <v>3.6500000000000002E-14</v>
      </c>
      <c r="K189" s="7" t="s">
        <v>35</v>
      </c>
    </row>
    <row r="190" spans="2:11" x14ac:dyDescent="0.2">
      <c r="B190" s="13">
        <v>174</v>
      </c>
      <c r="C190" s="8" t="s">
        <v>97</v>
      </c>
      <c r="D190" s="8" t="s">
        <v>139</v>
      </c>
      <c r="E190" s="8" t="s">
        <v>143</v>
      </c>
      <c r="F190" s="8">
        <v>0</v>
      </c>
      <c r="G190" s="8">
        <v>-51.596825396825501</v>
      </c>
      <c r="H190" s="8">
        <v>-71.995162108087797</v>
      </c>
      <c r="I190" s="8">
        <v>-31.198488685563198</v>
      </c>
      <c r="J190" s="57">
        <v>2.3300000000000002E-13</v>
      </c>
      <c r="K190" s="7" t="s">
        <v>35</v>
      </c>
    </row>
    <row r="191" spans="2:11" x14ac:dyDescent="0.2">
      <c r="B191" s="13">
        <v>175</v>
      </c>
      <c r="C191" s="8" t="s">
        <v>97</v>
      </c>
      <c r="D191" s="8" t="s">
        <v>139</v>
      </c>
      <c r="E191" s="8" t="s">
        <v>144</v>
      </c>
      <c r="F191" s="8">
        <v>0</v>
      </c>
      <c r="G191" s="8">
        <v>-5.9111111111111301</v>
      </c>
      <c r="H191" s="8">
        <v>-23.714602540981801</v>
      </c>
      <c r="I191" s="8">
        <v>11.8923803187595</v>
      </c>
      <c r="J191" s="8">
        <v>1</v>
      </c>
      <c r="K191" s="7" t="s">
        <v>14</v>
      </c>
    </row>
    <row r="192" spans="2:11" x14ac:dyDescent="0.2">
      <c r="B192" s="13">
        <v>176</v>
      </c>
      <c r="C192" s="8" t="s">
        <v>97</v>
      </c>
      <c r="D192" s="8" t="s">
        <v>139</v>
      </c>
      <c r="E192" s="8" t="s">
        <v>145</v>
      </c>
      <c r="F192" s="8">
        <v>0</v>
      </c>
      <c r="G192" s="8">
        <v>29.388888888888701</v>
      </c>
      <c r="H192" s="8">
        <v>3.6224043728081701</v>
      </c>
      <c r="I192" s="8">
        <v>55.155373404969303</v>
      </c>
      <c r="J192" s="8">
        <v>8.9200000000000008E-3</v>
      </c>
      <c r="K192" s="7" t="s">
        <v>15</v>
      </c>
    </row>
    <row r="193" spans="2:11" x14ac:dyDescent="0.2">
      <c r="B193" s="13">
        <v>177</v>
      </c>
      <c r="C193" s="8" t="s">
        <v>97</v>
      </c>
      <c r="D193" s="8" t="s">
        <v>139</v>
      </c>
      <c r="E193" s="8" t="s">
        <v>146</v>
      </c>
      <c r="F193" s="8">
        <v>0</v>
      </c>
      <c r="G193" s="8">
        <v>119.303174603174</v>
      </c>
      <c r="H193" s="8">
        <v>98.904837891912194</v>
      </c>
      <c r="I193" s="8">
        <v>139.701511314437</v>
      </c>
      <c r="J193" s="57">
        <v>3.6500000000000002E-14</v>
      </c>
      <c r="K193" s="7" t="s">
        <v>35</v>
      </c>
    </row>
    <row r="194" spans="2:11" x14ac:dyDescent="0.2">
      <c r="B194" s="13">
        <v>178</v>
      </c>
      <c r="C194" s="8" t="s">
        <v>97</v>
      </c>
      <c r="D194" s="8" t="s">
        <v>139</v>
      </c>
      <c r="E194" s="8" t="s">
        <v>147</v>
      </c>
      <c r="F194" s="8">
        <v>0</v>
      </c>
      <c r="G194" s="8">
        <v>149.513888888889</v>
      </c>
      <c r="H194" s="8">
        <v>127.807595810774</v>
      </c>
      <c r="I194" s="8">
        <v>171.22018196700299</v>
      </c>
      <c r="J194" s="57">
        <v>3.6500000000000002E-14</v>
      </c>
      <c r="K194" s="7" t="s">
        <v>35</v>
      </c>
    </row>
    <row r="195" spans="2:11" x14ac:dyDescent="0.2">
      <c r="B195" s="13">
        <v>179</v>
      </c>
      <c r="C195" s="8" t="s">
        <v>97</v>
      </c>
      <c r="D195" s="8" t="s">
        <v>140</v>
      </c>
      <c r="E195" s="8" t="s">
        <v>141</v>
      </c>
      <c r="F195" s="8">
        <v>0</v>
      </c>
      <c r="G195" s="8">
        <v>75.086324786324795</v>
      </c>
      <c r="H195" s="8">
        <v>54.231592967021001</v>
      </c>
      <c r="I195" s="8">
        <v>95.941056605628603</v>
      </c>
      <c r="J195" s="57">
        <v>3.6699999999999998E-14</v>
      </c>
      <c r="K195" s="7" t="s">
        <v>35</v>
      </c>
    </row>
    <row r="196" spans="2:11" x14ac:dyDescent="0.2">
      <c r="B196" s="13">
        <v>180</v>
      </c>
      <c r="C196" s="8" t="s">
        <v>97</v>
      </c>
      <c r="D196" s="8" t="s">
        <v>140</v>
      </c>
      <c r="E196" s="8" t="s">
        <v>142</v>
      </c>
      <c r="F196" s="8">
        <v>0</v>
      </c>
      <c r="G196" s="8">
        <v>98.193055555555503</v>
      </c>
      <c r="H196" s="8">
        <v>78.154105715909196</v>
      </c>
      <c r="I196" s="8">
        <v>118.23200539520199</v>
      </c>
      <c r="J196" s="57">
        <v>3.6500000000000002E-14</v>
      </c>
      <c r="K196" s="7" t="s">
        <v>35</v>
      </c>
    </row>
    <row r="197" spans="2:11" x14ac:dyDescent="0.2">
      <c r="B197" s="13">
        <v>181</v>
      </c>
      <c r="C197" s="8" t="s">
        <v>97</v>
      </c>
      <c r="D197" s="8" t="s">
        <v>140</v>
      </c>
      <c r="E197" s="8" t="s">
        <v>143</v>
      </c>
      <c r="F197" s="8">
        <v>0</v>
      </c>
      <c r="G197" s="8">
        <v>-95.930158730158695</v>
      </c>
      <c r="H197" s="8">
        <v>-120.166994300719</v>
      </c>
      <c r="I197" s="8">
        <v>-71.693323159597995</v>
      </c>
      <c r="J197" s="57">
        <v>3.6500000000000002E-14</v>
      </c>
      <c r="K197" s="7" t="s">
        <v>35</v>
      </c>
    </row>
    <row r="198" spans="2:11" x14ac:dyDescent="0.2">
      <c r="B198" s="13">
        <v>182</v>
      </c>
      <c r="C198" s="8" t="s">
        <v>97</v>
      </c>
      <c r="D198" s="8" t="s">
        <v>140</v>
      </c>
      <c r="E198" s="8" t="s">
        <v>144</v>
      </c>
      <c r="F198" s="8">
        <v>0</v>
      </c>
      <c r="G198" s="8">
        <v>-50.244444444444298</v>
      </c>
      <c r="H198" s="8">
        <v>-72.341873366874196</v>
      </c>
      <c r="I198" s="8">
        <v>-28.147015522014399</v>
      </c>
      <c r="J198" s="57">
        <v>5.1099999999999998E-12</v>
      </c>
      <c r="K198" s="7" t="s">
        <v>35</v>
      </c>
    </row>
    <row r="199" spans="2:11" x14ac:dyDescent="0.2">
      <c r="B199" s="51">
        <v>183</v>
      </c>
      <c r="C199" s="58" t="s">
        <v>97</v>
      </c>
      <c r="D199" s="58" t="s">
        <v>140</v>
      </c>
      <c r="E199" s="58" t="s">
        <v>145</v>
      </c>
      <c r="F199" s="58">
        <v>0</v>
      </c>
      <c r="G199" s="58">
        <v>-14.9444444444445</v>
      </c>
      <c r="H199" s="58">
        <v>-43.845028905762597</v>
      </c>
      <c r="I199" s="58">
        <v>13.9561400168737</v>
      </c>
      <c r="J199" s="58">
        <v>0.94699999999999995</v>
      </c>
      <c r="K199" s="52" t="s">
        <v>14</v>
      </c>
    </row>
    <row r="200" spans="2:11" x14ac:dyDescent="0.2">
      <c r="B200" s="13">
        <v>184</v>
      </c>
      <c r="C200" s="8" t="s">
        <v>97</v>
      </c>
      <c r="D200" s="8" t="s">
        <v>140</v>
      </c>
      <c r="E200" s="8" t="s">
        <v>146</v>
      </c>
      <c r="F200" s="8">
        <v>0</v>
      </c>
      <c r="G200" s="8">
        <v>74.969841269841297</v>
      </c>
      <c r="H200" s="8">
        <v>50.733005699280596</v>
      </c>
      <c r="I200" s="8">
        <v>99.206676840401997</v>
      </c>
      <c r="J200" s="57">
        <v>1.36E-13</v>
      </c>
      <c r="K200" s="7" t="s">
        <v>35</v>
      </c>
    </row>
    <row r="201" spans="2:11" x14ac:dyDescent="0.2">
      <c r="B201" s="13">
        <v>185</v>
      </c>
      <c r="C201" s="8" t="s">
        <v>97</v>
      </c>
      <c r="D201" s="8" t="s">
        <v>140</v>
      </c>
      <c r="E201" s="8" t="s">
        <v>147</v>
      </c>
      <c r="F201" s="8">
        <v>0</v>
      </c>
      <c r="G201" s="8">
        <v>105.180555555555</v>
      </c>
      <c r="H201" s="8">
        <v>79.833066191096293</v>
      </c>
      <c r="I201" s="8">
        <v>130.52804492001499</v>
      </c>
      <c r="J201" s="57">
        <v>3.6500000000000002E-14</v>
      </c>
      <c r="K201" s="7" t="s">
        <v>35</v>
      </c>
    </row>
    <row r="202" spans="2:11" x14ac:dyDescent="0.2">
      <c r="B202" s="13">
        <v>186</v>
      </c>
      <c r="C202" s="8" t="s">
        <v>97</v>
      </c>
      <c r="D202" s="8" t="s">
        <v>141</v>
      </c>
      <c r="E202" s="8" t="s">
        <v>142</v>
      </c>
      <c r="F202" s="8">
        <v>0</v>
      </c>
      <c r="G202" s="8">
        <v>23.106730769230602</v>
      </c>
      <c r="H202" s="8">
        <v>5.1489141907642404</v>
      </c>
      <c r="I202" s="8">
        <v>41.064547347697001</v>
      </c>
      <c r="J202" s="8">
        <v>1.1100000000000001E-3</v>
      </c>
      <c r="K202" s="7" t="s">
        <v>15</v>
      </c>
    </row>
    <row r="203" spans="2:11" x14ac:dyDescent="0.2">
      <c r="B203" s="13">
        <v>187</v>
      </c>
      <c r="C203" s="8" t="s">
        <v>97</v>
      </c>
      <c r="D203" s="8" t="s">
        <v>141</v>
      </c>
      <c r="E203" s="8" t="s">
        <v>143</v>
      </c>
      <c r="F203" s="8">
        <v>0</v>
      </c>
      <c r="G203" s="8">
        <v>-171.01648351648399</v>
      </c>
      <c r="H203" s="8">
        <v>-193.563054521059</v>
      </c>
      <c r="I203" s="8">
        <v>-148.46991251190801</v>
      </c>
      <c r="J203" s="57">
        <v>3.6500000000000002E-14</v>
      </c>
      <c r="K203" s="7" t="s">
        <v>35</v>
      </c>
    </row>
    <row r="204" spans="2:11" x14ac:dyDescent="0.2">
      <c r="B204" s="13">
        <v>188</v>
      </c>
      <c r="C204" s="8" t="s">
        <v>97</v>
      </c>
      <c r="D204" s="8" t="s">
        <v>141</v>
      </c>
      <c r="E204" s="8" t="s">
        <v>144</v>
      </c>
      <c r="F204" s="8">
        <v>0</v>
      </c>
      <c r="G204" s="8">
        <v>-125.33076923076899</v>
      </c>
      <c r="H204" s="8">
        <v>-145.559956821274</v>
      </c>
      <c r="I204" s="8">
        <v>-105.101581640264</v>
      </c>
      <c r="J204" s="57">
        <v>3.6500000000000002E-14</v>
      </c>
      <c r="K204" s="7" t="s">
        <v>35</v>
      </c>
    </row>
    <row r="205" spans="2:11" x14ac:dyDescent="0.2">
      <c r="B205" s="13">
        <v>189</v>
      </c>
      <c r="C205" s="8" t="s">
        <v>97</v>
      </c>
      <c r="D205" s="8" t="s">
        <v>141</v>
      </c>
      <c r="E205" s="8" t="s">
        <v>145</v>
      </c>
      <c r="F205" s="8">
        <v>0</v>
      </c>
      <c r="G205" s="8">
        <v>-90.030769230769295</v>
      </c>
      <c r="H205" s="8">
        <v>-117.529268240638</v>
      </c>
      <c r="I205" s="8">
        <v>-62.532270220900202</v>
      </c>
      <c r="J205" s="57">
        <v>6.3199999999999998E-14</v>
      </c>
      <c r="K205" s="7" t="s">
        <v>35</v>
      </c>
    </row>
    <row r="206" spans="2:11" x14ac:dyDescent="0.2">
      <c r="B206" s="13">
        <v>190</v>
      </c>
      <c r="C206" s="8" t="s">
        <v>97</v>
      </c>
      <c r="D206" s="8" t="s">
        <v>141</v>
      </c>
      <c r="E206" s="8" t="s">
        <v>146</v>
      </c>
      <c r="F206" s="8">
        <v>0</v>
      </c>
      <c r="G206" s="8">
        <v>-0.11648351648352701</v>
      </c>
      <c r="H206" s="8">
        <v>-22.663054521059401</v>
      </c>
      <c r="I206" s="8">
        <v>22.430087488092401</v>
      </c>
      <c r="J206" s="8">
        <v>1</v>
      </c>
      <c r="K206" s="7" t="s">
        <v>14</v>
      </c>
    </row>
    <row r="207" spans="2:11" x14ac:dyDescent="0.2">
      <c r="B207" s="13">
        <v>191</v>
      </c>
      <c r="C207" s="8" t="s">
        <v>97</v>
      </c>
      <c r="D207" s="8" t="s">
        <v>141</v>
      </c>
      <c r="E207" s="8" t="s">
        <v>147</v>
      </c>
      <c r="F207" s="8">
        <v>0</v>
      </c>
      <c r="G207" s="8">
        <v>30.094230769230599</v>
      </c>
      <c r="H207" s="8">
        <v>6.3577844751588</v>
      </c>
      <c r="I207" s="8">
        <v>53.830677063302502</v>
      </c>
      <c r="J207" s="8">
        <v>1.47E-3</v>
      </c>
      <c r="K207" s="7" t="s">
        <v>15</v>
      </c>
    </row>
    <row r="208" spans="2:11" x14ac:dyDescent="0.2">
      <c r="B208" s="13">
        <v>192</v>
      </c>
      <c r="C208" s="8" t="s">
        <v>97</v>
      </c>
      <c r="D208" s="8" t="s">
        <v>142</v>
      </c>
      <c r="E208" s="8" t="s">
        <v>143</v>
      </c>
      <c r="F208" s="8">
        <v>0</v>
      </c>
      <c r="G208" s="8">
        <v>-194.123214285714</v>
      </c>
      <c r="H208" s="8">
        <v>-215.91742304595999</v>
      </c>
      <c r="I208" s="8">
        <v>-172.329005525469</v>
      </c>
      <c r="J208" s="57">
        <v>3.6500000000000002E-14</v>
      </c>
      <c r="K208" s="7" t="s">
        <v>35</v>
      </c>
    </row>
    <row r="209" spans="2:11" x14ac:dyDescent="0.2">
      <c r="B209" s="13">
        <v>193</v>
      </c>
      <c r="C209" s="8" t="s">
        <v>97</v>
      </c>
      <c r="D209" s="8" t="s">
        <v>142</v>
      </c>
      <c r="E209" s="8" t="s">
        <v>144</v>
      </c>
      <c r="F209" s="8">
        <v>0</v>
      </c>
      <c r="G209" s="8">
        <v>-148.4375</v>
      </c>
      <c r="H209" s="8">
        <v>-167.824601433494</v>
      </c>
      <c r="I209" s="8">
        <v>-129.05039856650501</v>
      </c>
      <c r="J209" s="57">
        <v>3.6500000000000002E-14</v>
      </c>
      <c r="K209" s="7" t="s">
        <v>35</v>
      </c>
    </row>
    <row r="210" spans="2:11" x14ac:dyDescent="0.2">
      <c r="B210" s="13">
        <v>194</v>
      </c>
      <c r="C210" s="8" t="s">
        <v>97</v>
      </c>
      <c r="D210" s="8" t="s">
        <v>142</v>
      </c>
      <c r="E210" s="8" t="s">
        <v>145</v>
      </c>
      <c r="F210" s="8">
        <v>0</v>
      </c>
      <c r="G210" s="8">
        <v>-113.1375</v>
      </c>
      <c r="H210" s="8">
        <v>-140.02257242349401</v>
      </c>
      <c r="I210" s="8">
        <v>-86.252427576505397</v>
      </c>
      <c r="J210" s="57">
        <v>3.6500000000000002E-14</v>
      </c>
      <c r="K210" s="7" t="s">
        <v>35</v>
      </c>
    </row>
    <row r="211" spans="2:11" x14ac:dyDescent="0.2">
      <c r="B211" s="13">
        <v>195</v>
      </c>
      <c r="C211" s="8" t="s">
        <v>97</v>
      </c>
      <c r="D211" s="8" t="s">
        <v>142</v>
      </c>
      <c r="E211" s="8" t="s">
        <v>146</v>
      </c>
      <c r="F211" s="8">
        <v>0</v>
      </c>
      <c r="G211" s="8">
        <v>-23.223214285714199</v>
      </c>
      <c r="H211" s="8">
        <v>-45.017423045959603</v>
      </c>
      <c r="I211" s="8">
        <v>-1.4290055254687599</v>
      </c>
      <c r="J211" s="8">
        <v>2.3300000000000001E-2</v>
      </c>
      <c r="K211" s="7" t="s">
        <v>16</v>
      </c>
    </row>
    <row r="212" spans="2:11" x14ac:dyDescent="0.2">
      <c r="B212" s="13">
        <v>196</v>
      </c>
      <c r="C212" s="8" t="s">
        <v>97</v>
      </c>
      <c r="D212" s="8" t="s">
        <v>142</v>
      </c>
      <c r="E212" s="8" t="s">
        <v>147</v>
      </c>
      <c r="F212" s="8">
        <v>0</v>
      </c>
      <c r="G212" s="8">
        <v>6.9875000000000096</v>
      </c>
      <c r="H212" s="8">
        <v>-16.035500544936198</v>
      </c>
      <c r="I212" s="8">
        <v>30.0105005449362</v>
      </c>
      <c r="J212" s="8">
        <v>1</v>
      </c>
      <c r="K212" s="7" t="s">
        <v>14</v>
      </c>
    </row>
    <row r="213" spans="2:11" x14ac:dyDescent="0.2">
      <c r="B213" s="13">
        <v>197</v>
      </c>
      <c r="C213" s="8" t="s">
        <v>97</v>
      </c>
      <c r="D213" s="8" t="s">
        <v>143</v>
      </c>
      <c r="E213" s="8" t="s">
        <v>144</v>
      </c>
      <c r="F213" s="8">
        <v>0</v>
      </c>
      <c r="G213" s="8">
        <v>45.685714285714397</v>
      </c>
      <c r="H213" s="8">
        <v>21.984988773799301</v>
      </c>
      <c r="I213" s="8">
        <v>69.386439797629507</v>
      </c>
      <c r="J213" s="57">
        <v>9.3700000000000005E-9</v>
      </c>
      <c r="K213" s="7" t="s">
        <v>35</v>
      </c>
    </row>
    <row r="214" spans="2:11" x14ac:dyDescent="0.2">
      <c r="B214" s="13">
        <v>198</v>
      </c>
      <c r="C214" s="8" t="s">
        <v>97</v>
      </c>
      <c r="D214" s="8" t="s">
        <v>143</v>
      </c>
      <c r="E214" s="8" t="s">
        <v>145</v>
      </c>
      <c r="F214" s="8">
        <v>0</v>
      </c>
      <c r="G214" s="8">
        <v>80.985714285714195</v>
      </c>
      <c r="H214" s="8">
        <v>50.841530650805801</v>
      </c>
      <c r="I214" s="8">
        <v>111.12989792062299</v>
      </c>
      <c r="J214" s="57">
        <v>2.2899999999999998E-13</v>
      </c>
      <c r="K214" s="7" t="s">
        <v>35</v>
      </c>
    </row>
    <row r="215" spans="2:11" x14ac:dyDescent="0.2">
      <c r="B215" s="13">
        <v>199</v>
      </c>
      <c r="C215" s="8" t="s">
        <v>97</v>
      </c>
      <c r="D215" s="8" t="s">
        <v>143</v>
      </c>
      <c r="E215" s="8" t="s">
        <v>146</v>
      </c>
      <c r="F215" s="8">
        <v>0</v>
      </c>
      <c r="G215" s="8">
        <v>170.9</v>
      </c>
      <c r="H215" s="8">
        <v>145.19295382032999</v>
      </c>
      <c r="I215" s="8">
        <v>196.60704617966999</v>
      </c>
      <c r="J215" s="57">
        <v>3.6500000000000002E-14</v>
      </c>
      <c r="K215" s="7" t="s">
        <v>35</v>
      </c>
    </row>
    <row r="216" spans="2:11" x14ac:dyDescent="0.2">
      <c r="B216" s="13">
        <v>200</v>
      </c>
      <c r="C216" s="8" t="s">
        <v>97</v>
      </c>
      <c r="D216" s="8" t="s">
        <v>143</v>
      </c>
      <c r="E216" s="8" t="s">
        <v>147</v>
      </c>
      <c r="F216" s="8">
        <v>0</v>
      </c>
      <c r="G216" s="8">
        <v>201.11071428571401</v>
      </c>
      <c r="H216" s="8">
        <v>174.35397229625201</v>
      </c>
      <c r="I216" s="8">
        <v>227.86745627517701</v>
      </c>
      <c r="J216" s="57">
        <v>3.6500000000000002E-14</v>
      </c>
      <c r="K216" s="7" t="s">
        <v>35</v>
      </c>
    </row>
    <row r="217" spans="2:11" x14ac:dyDescent="0.2">
      <c r="B217" s="13">
        <v>201</v>
      </c>
      <c r="C217" s="8" t="s">
        <v>97</v>
      </c>
      <c r="D217" s="8" t="s">
        <v>144</v>
      </c>
      <c r="E217" s="8" t="s">
        <v>145</v>
      </c>
      <c r="F217" s="8">
        <v>0</v>
      </c>
      <c r="G217" s="8">
        <v>35.299999999999798</v>
      </c>
      <c r="H217" s="8">
        <v>6.8475137549890297</v>
      </c>
      <c r="I217" s="8">
        <v>63.752486245010701</v>
      </c>
      <c r="J217" s="8">
        <v>2.2000000000000001E-3</v>
      </c>
      <c r="K217" s="7" t="s">
        <v>15</v>
      </c>
    </row>
    <row r="218" spans="2:11" x14ac:dyDescent="0.2">
      <c r="B218" s="13">
        <v>202</v>
      </c>
      <c r="C218" s="8" t="s">
        <v>97</v>
      </c>
      <c r="D218" s="8" t="s">
        <v>144</v>
      </c>
      <c r="E218" s="8" t="s">
        <v>146</v>
      </c>
      <c r="F218" s="8">
        <v>0</v>
      </c>
      <c r="G218" s="8">
        <v>125.21428571428601</v>
      </c>
      <c r="H218" s="8">
        <v>101.513560202371</v>
      </c>
      <c r="I218" s="8">
        <v>148.91501122620099</v>
      </c>
      <c r="J218" s="57">
        <v>3.6500000000000002E-14</v>
      </c>
      <c r="K218" s="7" t="s">
        <v>35</v>
      </c>
    </row>
    <row r="219" spans="2:11" x14ac:dyDescent="0.2">
      <c r="B219" s="13">
        <v>203</v>
      </c>
      <c r="C219" s="8" t="s">
        <v>97</v>
      </c>
      <c r="D219" s="8" t="s">
        <v>144</v>
      </c>
      <c r="E219" s="8" t="s">
        <v>147</v>
      </c>
      <c r="F219" s="8">
        <v>0</v>
      </c>
      <c r="G219" s="8">
        <v>155.42500000000001</v>
      </c>
      <c r="H219" s="8">
        <v>130.58963391858001</v>
      </c>
      <c r="I219" s="8">
        <v>180.26036608141899</v>
      </c>
      <c r="J219" s="57">
        <v>3.6500000000000002E-14</v>
      </c>
      <c r="K219" s="7" t="s">
        <v>35</v>
      </c>
    </row>
    <row r="220" spans="2:11" x14ac:dyDescent="0.2">
      <c r="B220" s="13">
        <v>204</v>
      </c>
      <c r="C220" s="8" t="s">
        <v>97</v>
      </c>
      <c r="D220" s="8" t="s">
        <v>145</v>
      </c>
      <c r="E220" s="8" t="s">
        <v>146</v>
      </c>
      <c r="F220" s="8">
        <v>0</v>
      </c>
      <c r="G220" s="8">
        <v>89.914285714285796</v>
      </c>
      <c r="H220" s="8">
        <v>59.770102079377303</v>
      </c>
      <c r="I220" s="8">
        <v>120.058469349194</v>
      </c>
      <c r="J220" s="57">
        <v>1.8499999999999999E-13</v>
      </c>
      <c r="K220" s="7" t="s">
        <v>35</v>
      </c>
    </row>
    <row r="221" spans="2:11" x14ac:dyDescent="0.2">
      <c r="B221" s="13">
        <v>205</v>
      </c>
      <c r="C221" s="8" t="s">
        <v>97</v>
      </c>
      <c r="D221" s="8" t="s">
        <v>145</v>
      </c>
      <c r="E221" s="8" t="s">
        <v>147</v>
      </c>
      <c r="F221" s="8">
        <v>0</v>
      </c>
      <c r="G221" s="8">
        <v>120.125</v>
      </c>
      <c r="H221" s="8">
        <v>89.080792398225697</v>
      </c>
      <c r="I221" s="8">
        <v>151.16920760177399</v>
      </c>
      <c r="J221" s="57">
        <v>3.6500000000000002E-14</v>
      </c>
      <c r="K221" s="7" t="s">
        <v>35</v>
      </c>
    </row>
    <row r="222" spans="2:11" ht="16" thickBot="1" x14ac:dyDescent="0.25">
      <c r="B222" s="14">
        <v>206</v>
      </c>
      <c r="C222" s="10" t="s">
        <v>97</v>
      </c>
      <c r="D222" s="10" t="s">
        <v>146</v>
      </c>
      <c r="E222" s="10" t="s">
        <v>147</v>
      </c>
      <c r="F222" s="10">
        <v>0</v>
      </c>
      <c r="G222" s="10">
        <v>30.2107142857142</v>
      </c>
      <c r="H222" s="10">
        <v>3.4539722962515498</v>
      </c>
      <c r="I222" s="10">
        <v>56.967456275176801</v>
      </c>
      <c r="J222" s="10">
        <v>1.04E-2</v>
      </c>
      <c r="K222" s="9" t="s">
        <v>16</v>
      </c>
    </row>
  </sheetData>
  <mergeCells count="3">
    <mergeCell ref="B4:G4"/>
    <mergeCell ref="B14:K14"/>
    <mergeCell ref="B11:G11"/>
  </mergeCells>
  <printOptions gridLines="1"/>
  <pageMargins left="0.7" right="0.7" top="0.75" bottom="0.75" header="0.3" footer="0.3"/>
  <pageSetup paperSize="9" scale="48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AAF2-EC53-444B-8446-2C354FDE8B8E}">
  <sheetPr>
    <pageSetUpPr fitToPage="1"/>
  </sheetPr>
  <dimension ref="B2:L222"/>
  <sheetViews>
    <sheetView workbookViewId="0">
      <selection activeCell="V12" sqref="V12"/>
    </sheetView>
  </sheetViews>
  <sheetFormatPr baseColWidth="10" defaultColWidth="8.83203125" defaultRowHeight="15" x14ac:dyDescent="0.2"/>
  <cols>
    <col min="2" max="2" width="8.83203125" style="8"/>
    <col min="3" max="3" width="8.83203125" style="8" customWidth="1"/>
    <col min="4" max="4" width="22.83203125" style="8" bestFit="1" customWidth="1"/>
    <col min="5" max="5" width="14.33203125" style="8" customWidth="1"/>
    <col min="6" max="6" width="16.5" style="8" bestFit="1" customWidth="1"/>
    <col min="7" max="7" width="9.33203125" style="8" customWidth="1"/>
    <col min="8" max="8" width="14.5" style="8" bestFit="1" customWidth="1"/>
    <col min="9" max="10" width="9" style="8" bestFit="1" customWidth="1"/>
    <col min="11" max="11" width="9.5" style="8" bestFit="1" customWidth="1"/>
    <col min="12" max="12" width="10.83203125" style="8" bestFit="1" customWidth="1"/>
  </cols>
  <sheetData>
    <row r="2" spans="3:12" x14ac:dyDescent="0.2">
      <c r="C2" s="61" t="s">
        <v>257</v>
      </c>
      <c r="E2" s="61" t="s">
        <v>258</v>
      </c>
    </row>
    <row r="3" spans="3:12" ht="16" thickBot="1" x14ac:dyDescent="0.25"/>
    <row r="4" spans="3:12" ht="16" thickBot="1" x14ac:dyDescent="0.25">
      <c r="C4" s="287" t="s">
        <v>115</v>
      </c>
      <c r="D4" s="296"/>
      <c r="E4" s="296"/>
      <c r="F4" s="296"/>
      <c r="G4" s="296"/>
      <c r="H4" s="297"/>
    </row>
    <row r="5" spans="3:12" x14ac:dyDescent="0.2">
      <c r="C5" s="41"/>
      <c r="D5" s="42" t="s">
        <v>100</v>
      </c>
      <c r="E5" s="42" t="s">
        <v>93</v>
      </c>
      <c r="F5" s="42" t="s">
        <v>94</v>
      </c>
      <c r="G5" s="42" t="s">
        <v>95</v>
      </c>
      <c r="H5" s="43"/>
    </row>
    <row r="6" spans="3:12" x14ac:dyDescent="0.2">
      <c r="C6" s="44" t="s">
        <v>112</v>
      </c>
      <c r="D6" s="1">
        <v>819858.56779447105</v>
      </c>
      <c r="E6" s="1">
        <v>1</v>
      </c>
      <c r="F6" s="1">
        <v>2017.40081457367</v>
      </c>
      <c r="G6" s="45">
        <v>4.3533705325010999E-113</v>
      </c>
      <c r="H6" s="46" t="s">
        <v>36</v>
      </c>
    </row>
    <row r="7" spans="3:12" x14ac:dyDescent="0.2">
      <c r="C7" s="44" t="s">
        <v>96</v>
      </c>
      <c r="D7" s="1">
        <v>57656.197669106099</v>
      </c>
      <c r="E7" s="1">
        <v>4</v>
      </c>
      <c r="F7" s="1">
        <v>35.468209003346701</v>
      </c>
      <c r="G7" s="45">
        <v>7.0456910183044599E-23</v>
      </c>
      <c r="H7" s="46" t="s">
        <v>36</v>
      </c>
    </row>
    <row r="8" spans="3:12" x14ac:dyDescent="0.2">
      <c r="C8" s="44" t="s">
        <v>0</v>
      </c>
      <c r="D8" s="1">
        <v>6700.0979253927799</v>
      </c>
      <c r="E8" s="1">
        <v>3</v>
      </c>
      <c r="F8" s="1">
        <v>5.4955751082664204</v>
      </c>
      <c r="G8" s="1">
        <v>1.1685288243373699E-3</v>
      </c>
      <c r="H8" s="46" t="s">
        <v>15</v>
      </c>
    </row>
    <row r="9" spans="3:12" x14ac:dyDescent="0.2">
      <c r="C9" s="44" t="s">
        <v>97</v>
      </c>
      <c r="D9" s="1">
        <v>14396.2882453315</v>
      </c>
      <c r="E9" s="1">
        <v>12</v>
      </c>
      <c r="F9" s="1">
        <v>2.95204205272247</v>
      </c>
      <c r="G9" s="1">
        <v>7.8349927884871495E-4</v>
      </c>
      <c r="H9" s="46" t="s">
        <v>36</v>
      </c>
    </row>
    <row r="10" spans="3:12" ht="16" thickBot="1" x14ac:dyDescent="0.25">
      <c r="C10" s="47" t="s">
        <v>98</v>
      </c>
      <c r="D10" s="48">
        <v>89812.962388868706</v>
      </c>
      <c r="E10" s="48">
        <v>221</v>
      </c>
      <c r="F10" s="48" t="s">
        <v>99</v>
      </c>
      <c r="G10" s="48" t="s">
        <v>99</v>
      </c>
      <c r="H10" s="49"/>
    </row>
    <row r="11" spans="3:12" ht="16" thickBot="1" x14ac:dyDescent="0.25">
      <c r="C11" s="301" t="s">
        <v>114</v>
      </c>
      <c r="D11" s="302"/>
      <c r="E11" s="302"/>
      <c r="F11" s="302"/>
      <c r="G11" s="302"/>
      <c r="H11" s="303"/>
    </row>
    <row r="13" spans="3:12" ht="16" thickBot="1" x14ac:dyDescent="0.25"/>
    <row r="14" spans="3:12" ht="16" thickBot="1" x14ac:dyDescent="0.25">
      <c r="C14" s="298" t="s">
        <v>111</v>
      </c>
      <c r="D14" s="299"/>
      <c r="E14" s="299"/>
      <c r="F14" s="299"/>
      <c r="G14" s="299"/>
      <c r="H14" s="299"/>
      <c r="I14" s="299"/>
      <c r="J14" s="299"/>
      <c r="K14" s="299"/>
      <c r="L14" s="300"/>
    </row>
    <row r="15" spans="3:12" ht="16" thickBot="1" x14ac:dyDescent="0.25">
      <c r="C15" s="231"/>
      <c r="D15" s="232" t="s">
        <v>101</v>
      </c>
      <c r="E15" s="232" t="s">
        <v>102</v>
      </c>
      <c r="F15" s="232" t="s">
        <v>103</v>
      </c>
      <c r="G15" s="232" t="s">
        <v>104</v>
      </c>
      <c r="H15" s="232" t="s">
        <v>105</v>
      </c>
      <c r="I15" s="232" t="s">
        <v>106</v>
      </c>
      <c r="J15" s="232" t="s">
        <v>107</v>
      </c>
      <c r="K15" s="232" t="s">
        <v>108</v>
      </c>
      <c r="L15" s="63" t="s">
        <v>109</v>
      </c>
    </row>
    <row r="16" spans="3:12" x14ac:dyDescent="0.2">
      <c r="C16" s="13">
        <v>1</v>
      </c>
      <c r="D16" s="8" t="s">
        <v>96</v>
      </c>
      <c r="E16" s="8" t="s">
        <v>13</v>
      </c>
      <c r="F16" s="8" t="s">
        <v>12</v>
      </c>
      <c r="G16" s="8">
        <v>0</v>
      </c>
      <c r="H16" s="8">
        <v>-24.849327548125601</v>
      </c>
      <c r="I16" s="8">
        <v>-35.5362183847758</v>
      </c>
      <c r="J16" s="8">
        <v>-14.1624367114755</v>
      </c>
      <c r="K16" s="57">
        <v>9.3999999999999998E-9</v>
      </c>
      <c r="L16" s="7" t="s">
        <v>35</v>
      </c>
    </row>
    <row r="17" spans="3:12" x14ac:dyDescent="0.2">
      <c r="C17" s="13">
        <v>2</v>
      </c>
      <c r="D17" s="8" t="s">
        <v>96</v>
      </c>
      <c r="E17" s="8" t="s">
        <v>13</v>
      </c>
      <c r="F17" s="8" t="s">
        <v>11</v>
      </c>
      <c r="G17" s="8">
        <v>0</v>
      </c>
      <c r="H17" s="8">
        <v>-54.4516485957447</v>
      </c>
      <c r="I17" s="8">
        <v>-66.0157785143479</v>
      </c>
      <c r="J17" s="8">
        <v>-42.8875186771415</v>
      </c>
      <c r="K17" s="57">
        <v>3.6500000000000002E-14</v>
      </c>
      <c r="L17" s="7" t="s">
        <v>35</v>
      </c>
    </row>
    <row r="18" spans="3:12" x14ac:dyDescent="0.2">
      <c r="C18" s="13">
        <v>3</v>
      </c>
      <c r="D18" s="8" t="s">
        <v>96</v>
      </c>
      <c r="E18" s="8" t="s">
        <v>13</v>
      </c>
      <c r="F18" s="8" t="s">
        <v>10</v>
      </c>
      <c r="G18" s="8">
        <v>0</v>
      </c>
      <c r="H18" s="8">
        <v>-13.067455016721</v>
      </c>
      <c r="I18" s="8">
        <v>-24.995106366442801</v>
      </c>
      <c r="J18" s="8">
        <v>-1.13980366699916</v>
      </c>
      <c r="K18" s="8">
        <v>2.3900000000000001E-2</v>
      </c>
      <c r="L18" s="7" t="s">
        <v>16</v>
      </c>
    </row>
    <row r="19" spans="3:12" x14ac:dyDescent="0.2">
      <c r="C19" s="13">
        <v>4</v>
      </c>
      <c r="D19" s="8" t="s">
        <v>96</v>
      </c>
      <c r="E19" s="8" t="s">
        <v>13</v>
      </c>
      <c r="F19" s="8" t="s">
        <v>9</v>
      </c>
      <c r="G19" s="8">
        <v>0</v>
      </c>
      <c r="H19" s="8">
        <v>-15.164091388431499</v>
      </c>
      <c r="I19" s="8">
        <v>-26.663827215312001</v>
      </c>
      <c r="J19" s="8">
        <v>-3.66435556155092</v>
      </c>
      <c r="K19" s="8">
        <v>3.2499999999999999E-3</v>
      </c>
      <c r="L19" s="7" t="s">
        <v>15</v>
      </c>
    </row>
    <row r="20" spans="3:12" x14ac:dyDescent="0.2">
      <c r="C20" s="13">
        <v>5</v>
      </c>
      <c r="D20" s="8" t="s">
        <v>96</v>
      </c>
      <c r="E20" s="8" t="s">
        <v>12</v>
      </c>
      <c r="F20" s="8" t="s">
        <v>11</v>
      </c>
      <c r="G20" s="8">
        <v>0</v>
      </c>
      <c r="H20" s="8">
        <v>-29.6023210476191</v>
      </c>
      <c r="I20" s="8">
        <v>-40.424372152614701</v>
      </c>
      <c r="J20" s="8">
        <v>-18.780269942623399</v>
      </c>
      <c r="K20" s="57">
        <v>1.34E-11</v>
      </c>
      <c r="L20" s="7" t="s">
        <v>35</v>
      </c>
    </row>
    <row r="21" spans="3:12" x14ac:dyDescent="0.2">
      <c r="C21" s="13">
        <v>6</v>
      </c>
      <c r="D21" s="8" t="s">
        <v>96</v>
      </c>
      <c r="E21" s="8" t="s">
        <v>12</v>
      </c>
      <c r="F21" s="8" t="s">
        <v>10</v>
      </c>
      <c r="G21" s="8">
        <v>0</v>
      </c>
      <c r="H21" s="8">
        <v>11.7818725314047</v>
      </c>
      <c r="I21" s="8">
        <v>0.57220901882215203</v>
      </c>
      <c r="J21" s="8">
        <v>22.9915360439872</v>
      </c>
      <c r="K21" s="8">
        <v>3.4000000000000002E-2</v>
      </c>
      <c r="L21" s="7" t="s">
        <v>16</v>
      </c>
    </row>
    <row r="22" spans="3:12" x14ac:dyDescent="0.2">
      <c r="C22" s="13">
        <v>7</v>
      </c>
      <c r="D22" s="8" t="s">
        <v>96</v>
      </c>
      <c r="E22" s="8" t="s">
        <v>12</v>
      </c>
      <c r="F22" s="8" t="s">
        <v>9</v>
      </c>
      <c r="G22" s="8">
        <v>0</v>
      </c>
      <c r="H22" s="8">
        <v>9.6852361596941705</v>
      </c>
      <c r="I22" s="8">
        <v>-1.0679779380927501</v>
      </c>
      <c r="J22" s="8">
        <v>20.438450257481101</v>
      </c>
      <c r="K22" s="8">
        <v>9.9599999999999994E-2</v>
      </c>
      <c r="L22" s="7" t="s">
        <v>14</v>
      </c>
    </row>
    <row r="23" spans="3:12" x14ac:dyDescent="0.2">
      <c r="C23" s="13">
        <v>8</v>
      </c>
      <c r="D23" s="8" t="s">
        <v>96</v>
      </c>
      <c r="E23" s="8" t="s">
        <v>11</v>
      </c>
      <c r="F23" s="8" t="s">
        <v>10</v>
      </c>
      <c r="G23" s="8">
        <v>0</v>
      </c>
      <c r="H23" s="8">
        <v>41.384193579023702</v>
      </c>
      <c r="I23" s="8">
        <v>29.335292339276599</v>
      </c>
      <c r="J23" s="8">
        <v>53.433094818770897</v>
      </c>
      <c r="K23" s="57">
        <v>8.3600000000000005E-14</v>
      </c>
      <c r="L23" s="7" t="s">
        <v>35</v>
      </c>
    </row>
    <row r="24" spans="3:12" x14ac:dyDescent="0.2">
      <c r="C24" s="13">
        <v>9</v>
      </c>
      <c r="D24" s="8" t="s">
        <v>96</v>
      </c>
      <c r="E24" s="8" t="s">
        <v>11</v>
      </c>
      <c r="F24" s="8" t="s">
        <v>9</v>
      </c>
      <c r="G24" s="8">
        <v>0</v>
      </c>
      <c r="H24" s="8">
        <v>39.287557207313199</v>
      </c>
      <c r="I24" s="8">
        <v>27.662107605138701</v>
      </c>
      <c r="J24" s="8">
        <v>50.913006809487698</v>
      </c>
      <c r="K24" s="57">
        <v>8.3400000000000003E-14</v>
      </c>
      <c r="L24" s="7" t="s">
        <v>35</v>
      </c>
    </row>
    <row r="25" spans="3:12" x14ac:dyDescent="0.2">
      <c r="C25" s="13">
        <v>10</v>
      </c>
      <c r="D25" s="8" t="s">
        <v>96</v>
      </c>
      <c r="E25" s="8" t="s">
        <v>10</v>
      </c>
      <c r="F25" s="8" t="s">
        <v>9</v>
      </c>
      <c r="G25" s="8">
        <v>0</v>
      </c>
      <c r="H25" s="8">
        <v>-2.0966363717104999</v>
      </c>
      <c r="I25" s="8">
        <v>-14.0837479670402</v>
      </c>
      <c r="J25" s="8">
        <v>9.8904752236191502</v>
      </c>
      <c r="K25" s="8">
        <v>0.98899999999999999</v>
      </c>
      <c r="L25" s="7" t="s">
        <v>14</v>
      </c>
    </row>
    <row r="26" spans="3:12" x14ac:dyDescent="0.2">
      <c r="C26" s="13">
        <v>11</v>
      </c>
      <c r="D26" s="8" t="s">
        <v>0</v>
      </c>
      <c r="E26" s="8" t="s">
        <v>116</v>
      </c>
      <c r="F26" s="8" t="s">
        <v>126</v>
      </c>
      <c r="G26" s="8">
        <v>0</v>
      </c>
      <c r="H26" s="8">
        <v>-4.9422617919521601</v>
      </c>
      <c r="I26" s="8">
        <v>-14.8044558162194</v>
      </c>
      <c r="J26" s="8">
        <v>4.9199322323151202</v>
      </c>
      <c r="K26" s="8">
        <v>0.56599999999999995</v>
      </c>
      <c r="L26" s="7" t="s">
        <v>14</v>
      </c>
    </row>
    <row r="27" spans="3:12" x14ac:dyDescent="0.2">
      <c r="C27" s="6">
        <v>12</v>
      </c>
      <c r="D27" s="15" t="s">
        <v>0</v>
      </c>
      <c r="E27" s="15" t="s">
        <v>116</v>
      </c>
      <c r="F27" s="15" t="s">
        <v>127</v>
      </c>
      <c r="G27" s="15">
        <v>0</v>
      </c>
      <c r="H27" s="15">
        <v>-10.697065372425399</v>
      </c>
      <c r="I27" s="15">
        <v>-18.8237307504493</v>
      </c>
      <c r="J27" s="15">
        <v>-2.5703999944015399</v>
      </c>
      <c r="K27" s="15">
        <v>4.3099999999999996E-3</v>
      </c>
      <c r="L27" s="4" t="s">
        <v>15</v>
      </c>
    </row>
    <row r="28" spans="3:12" x14ac:dyDescent="0.2">
      <c r="C28" s="6">
        <v>13</v>
      </c>
      <c r="D28" s="15" t="s">
        <v>0</v>
      </c>
      <c r="E28" s="15" t="s">
        <v>116</v>
      </c>
      <c r="F28" s="15" t="s">
        <v>125</v>
      </c>
      <c r="G28" s="15">
        <v>0</v>
      </c>
      <c r="H28" s="15">
        <v>-17.899358103052101</v>
      </c>
      <c r="I28" s="15">
        <v>-28.5068927793623</v>
      </c>
      <c r="J28" s="15">
        <v>-7.2918234267418898</v>
      </c>
      <c r="K28" s="15">
        <v>1.13E-4</v>
      </c>
      <c r="L28" s="4" t="s">
        <v>36</v>
      </c>
    </row>
    <row r="29" spans="3:12" x14ac:dyDescent="0.2">
      <c r="C29" s="13">
        <v>14</v>
      </c>
      <c r="D29" s="8" t="s">
        <v>0</v>
      </c>
      <c r="E29" s="8" t="s">
        <v>126</v>
      </c>
      <c r="F29" s="8" t="s">
        <v>127</v>
      </c>
      <c r="G29" s="8">
        <v>0</v>
      </c>
      <c r="H29" s="8">
        <v>-5.7548035804732596</v>
      </c>
      <c r="I29" s="8">
        <v>-15.677688602337399</v>
      </c>
      <c r="J29" s="8">
        <v>4.1680814413909202</v>
      </c>
      <c r="K29" s="8">
        <v>0.438</v>
      </c>
      <c r="L29" s="7" t="s">
        <v>14</v>
      </c>
    </row>
    <row r="30" spans="3:12" x14ac:dyDescent="0.2">
      <c r="C30" s="40">
        <v>15</v>
      </c>
      <c r="D30" s="38" t="s">
        <v>0</v>
      </c>
      <c r="E30" s="38" t="s">
        <v>126</v>
      </c>
      <c r="F30" s="38" t="s">
        <v>125</v>
      </c>
      <c r="G30" s="38">
        <v>0</v>
      </c>
      <c r="H30" s="38">
        <v>-12.9570963110999</v>
      </c>
      <c r="I30" s="38">
        <v>-24.996230370486799</v>
      </c>
      <c r="J30" s="38">
        <v>-0.91796225171310797</v>
      </c>
      <c r="K30" s="38">
        <v>2.9399999999999999E-2</v>
      </c>
      <c r="L30" s="39" t="s">
        <v>16</v>
      </c>
    </row>
    <row r="31" spans="3:12" x14ac:dyDescent="0.2">
      <c r="C31" s="13">
        <v>16</v>
      </c>
      <c r="D31" s="8" t="s">
        <v>0</v>
      </c>
      <c r="E31" s="8" t="s">
        <v>127</v>
      </c>
      <c r="F31" s="8" t="s">
        <v>125</v>
      </c>
      <c r="G31" s="8">
        <v>0</v>
      </c>
      <c r="H31" s="8">
        <v>-7.20229273062668</v>
      </c>
      <c r="I31" s="8">
        <v>-17.866277356176699</v>
      </c>
      <c r="J31" s="8">
        <v>3.46169189492332</v>
      </c>
      <c r="K31" s="8">
        <v>0.30099999999999999</v>
      </c>
      <c r="L31" s="7" t="s">
        <v>14</v>
      </c>
    </row>
    <row r="32" spans="3:12" x14ac:dyDescent="0.2">
      <c r="C32" s="13">
        <v>17</v>
      </c>
      <c r="D32" s="8" t="s">
        <v>97</v>
      </c>
      <c r="E32" s="8" t="s">
        <v>128</v>
      </c>
      <c r="F32" s="8" t="s">
        <v>129</v>
      </c>
      <c r="G32" s="8">
        <v>0</v>
      </c>
      <c r="H32" s="8">
        <v>-22.2929191250001</v>
      </c>
      <c r="I32" s="8">
        <v>-46.550709130929199</v>
      </c>
      <c r="J32" s="8">
        <v>1.96487088092913</v>
      </c>
      <c r="K32" s="8">
        <v>0.11600000000000001</v>
      </c>
      <c r="L32" s="7" t="s">
        <v>14</v>
      </c>
    </row>
    <row r="33" spans="3:12" x14ac:dyDescent="0.2">
      <c r="C33" s="13">
        <v>18</v>
      </c>
      <c r="D33" s="8" t="s">
        <v>97</v>
      </c>
      <c r="E33" s="8" t="s">
        <v>128</v>
      </c>
      <c r="F33" s="8" t="s">
        <v>130</v>
      </c>
      <c r="G33" s="8">
        <v>0</v>
      </c>
      <c r="H33" s="8">
        <v>-66.150632569444497</v>
      </c>
      <c r="I33" s="8">
        <v>-91.000162946704407</v>
      </c>
      <c r="J33" s="8">
        <v>-41.301102192184601</v>
      </c>
      <c r="K33" s="57">
        <v>2.2899999999999998E-13</v>
      </c>
      <c r="L33" s="7" t="s">
        <v>35</v>
      </c>
    </row>
    <row r="34" spans="3:12" x14ac:dyDescent="0.2">
      <c r="C34" s="13">
        <v>19</v>
      </c>
      <c r="D34" s="8" t="s">
        <v>97</v>
      </c>
      <c r="E34" s="8" t="s">
        <v>128</v>
      </c>
      <c r="F34" s="8" t="s">
        <v>131</v>
      </c>
      <c r="G34" s="8">
        <v>0</v>
      </c>
      <c r="H34" s="8">
        <v>-29.713494151582999</v>
      </c>
      <c r="I34" s="8">
        <v>-56.718377299102002</v>
      </c>
      <c r="J34" s="8">
        <v>-2.7086110040640601</v>
      </c>
      <c r="K34" s="8">
        <v>1.5100000000000001E-2</v>
      </c>
      <c r="L34" s="7" t="s">
        <v>16</v>
      </c>
    </row>
    <row r="35" spans="3:12" x14ac:dyDescent="0.2">
      <c r="C35" s="13">
        <v>20</v>
      </c>
      <c r="D35" s="8" t="s">
        <v>97</v>
      </c>
      <c r="E35" s="8" t="s">
        <v>128</v>
      </c>
      <c r="F35" s="8" t="s">
        <v>132</v>
      </c>
      <c r="G35" s="8">
        <v>0</v>
      </c>
      <c r="H35" s="8">
        <v>-28.679075858036502</v>
      </c>
      <c r="I35" s="8">
        <v>-53.870196562016297</v>
      </c>
      <c r="J35" s="8">
        <v>-3.4879551540565701</v>
      </c>
      <c r="K35" s="8">
        <v>9.1800000000000007E-3</v>
      </c>
      <c r="L35" s="7" t="s">
        <v>15</v>
      </c>
    </row>
    <row r="36" spans="3:12" x14ac:dyDescent="0.2">
      <c r="C36" s="13">
        <v>21</v>
      </c>
      <c r="D36" s="8" t="s">
        <v>97</v>
      </c>
      <c r="E36" s="8" t="s">
        <v>128</v>
      </c>
      <c r="F36" s="8" t="s">
        <v>133</v>
      </c>
      <c r="G36" s="8">
        <v>0</v>
      </c>
      <c r="H36" s="8">
        <v>1.85985687499993</v>
      </c>
      <c r="I36" s="8">
        <v>-29.4568153612536</v>
      </c>
      <c r="J36" s="8">
        <v>33.176529111253402</v>
      </c>
      <c r="K36" s="8">
        <v>1</v>
      </c>
      <c r="L36" s="7" t="s">
        <v>14</v>
      </c>
    </row>
    <row r="37" spans="3:12" x14ac:dyDescent="0.2">
      <c r="C37" s="13">
        <v>22</v>
      </c>
      <c r="D37" s="8" t="s">
        <v>97</v>
      </c>
      <c r="E37" s="8" t="s">
        <v>128</v>
      </c>
      <c r="F37" s="8" t="s">
        <v>134</v>
      </c>
      <c r="G37" s="8">
        <v>0</v>
      </c>
      <c r="H37" s="8">
        <v>-28.2863347916667</v>
      </c>
      <c r="I37" s="8">
        <v>-62.908218621731002</v>
      </c>
      <c r="J37" s="8">
        <v>6.3355490383976196</v>
      </c>
      <c r="K37" s="8">
        <v>0.28000000000000003</v>
      </c>
      <c r="L37" s="7" t="s">
        <v>14</v>
      </c>
    </row>
    <row r="38" spans="3:12" x14ac:dyDescent="0.2">
      <c r="C38" s="13">
        <v>23</v>
      </c>
      <c r="D38" s="8" t="s">
        <v>97</v>
      </c>
      <c r="E38" s="8" t="s">
        <v>128</v>
      </c>
      <c r="F38" s="8" t="s">
        <v>135</v>
      </c>
      <c r="G38" s="8">
        <v>0</v>
      </c>
      <c r="H38" s="8">
        <v>-70.672055982142894</v>
      </c>
      <c r="I38" s="8">
        <v>-97.139474766551004</v>
      </c>
      <c r="J38" s="8">
        <v>-44.204637197734897</v>
      </c>
      <c r="K38" s="57">
        <v>2.2199999999999999E-13</v>
      </c>
      <c r="L38" s="7" t="s">
        <v>35</v>
      </c>
    </row>
    <row r="39" spans="3:12" x14ac:dyDescent="0.2">
      <c r="C39" s="13">
        <v>24</v>
      </c>
      <c r="D39" s="8" t="s">
        <v>97</v>
      </c>
      <c r="E39" s="8" t="s">
        <v>128</v>
      </c>
      <c r="F39" s="8" t="s">
        <v>136</v>
      </c>
      <c r="G39" s="8">
        <v>0</v>
      </c>
      <c r="H39" s="8">
        <v>-34.6525738115579</v>
      </c>
      <c r="I39" s="8">
        <v>-67.426606127312994</v>
      </c>
      <c r="J39" s="8">
        <v>-1.87854149580273</v>
      </c>
      <c r="K39" s="8">
        <v>2.5700000000000001E-2</v>
      </c>
      <c r="L39" s="7" t="s">
        <v>16</v>
      </c>
    </row>
    <row r="40" spans="3:12" x14ac:dyDescent="0.2">
      <c r="C40" s="13">
        <v>25</v>
      </c>
      <c r="D40" s="8" t="s">
        <v>97</v>
      </c>
      <c r="E40" s="8" t="s">
        <v>128</v>
      </c>
      <c r="F40" s="8" t="s">
        <v>137</v>
      </c>
      <c r="G40" s="8">
        <v>0</v>
      </c>
      <c r="H40" s="8">
        <v>-33.228900778088402</v>
      </c>
      <c r="I40" s="8">
        <v>-66.002933093843595</v>
      </c>
      <c r="J40" s="8">
        <v>-0.45486846233331601</v>
      </c>
      <c r="K40" s="8">
        <v>4.2799999999999998E-2</v>
      </c>
      <c r="L40" s="7" t="s">
        <v>16</v>
      </c>
    </row>
    <row r="41" spans="3:12" x14ac:dyDescent="0.2">
      <c r="C41" s="55">
        <v>26</v>
      </c>
      <c r="D41" s="60" t="s">
        <v>97</v>
      </c>
      <c r="E41" s="60" t="s">
        <v>128</v>
      </c>
      <c r="F41" s="60" t="s">
        <v>138</v>
      </c>
      <c r="G41" s="60">
        <v>0</v>
      </c>
      <c r="H41" s="60">
        <v>-27.3741668750001</v>
      </c>
      <c r="I41" s="60">
        <v>-52.944122681935298</v>
      </c>
      <c r="J41" s="60">
        <v>-1.80421106806486</v>
      </c>
      <c r="K41" s="60">
        <v>2.1899999999999999E-2</v>
      </c>
      <c r="L41" s="56" t="s">
        <v>16</v>
      </c>
    </row>
    <row r="42" spans="3:12" x14ac:dyDescent="0.2">
      <c r="C42" s="13">
        <v>27</v>
      </c>
      <c r="D42" s="8" t="s">
        <v>97</v>
      </c>
      <c r="E42" s="8" t="s">
        <v>128</v>
      </c>
      <c r="F42" s="8" t="s">
        <v>139</v>
      </c>
      <c r="G42" s="8">
        <v>0</v>
      </c>
      <c r="H42" s="8">
        <v>-47.4580603472223</v>
      </c>
      <c r="I42" s="8">
        <v>-70.275521788883097</v>
      </c>
      <c r="J42" s="8">
        <v>-24.640598905561401</v>
      </c>
      <c r="K42" s="57">
        <v>3.6700000000000003E-10</v>
      </c>
      <c r="L42" s="7" t="s">
        <v>35</v>
      </c>
    </row>
    <row r="43" spans="3:12" x14ac:dyDescent="0.2">
      <c r="C43" s="13">
        <v>28</v>
      </c>
      <c r="D43" s="8" t="s">
        <v>97</v>
      </c>
      <c r="E43" s="8" t="s">
        <v>128</v>
      </c>
      <c r="F43" s="8" t="s">
        <v>140</v>
      </c>
      <c r="G43" s="8">
        <v>0</v>
      </c>
      <c r="H43" s="8">
        <v>-69.326132569444496</v>
      </c>
      <c r="I43" s="8">
        <v>-99.460614478984894</v>
      </c>
      <c r="J43" s="8">
        <v>-39.191650659904099</v>
      </c>
      <c r="K43" s="57">
        <v>2.89E-12</v>
      </c>
      <c r="L43" s="7" t="s">
        <v>35</v>
      </c>
    </row>
    <row r="44" spans="3:12" x14ac:dyDescent="0.2">
      <c r="C44" s="13">
        <v>29</v>
      </c>
      <c r="D44" s="8" t="s">
        <v>97</v>
      </c>
      <c r="E44" s="8" t="s">
        <v>128</v>
      </c>
      <c r="F44" s="8" t="s">
        <v>141</v>
      </c>
      <c r="G44" s="8">
        <v>0</v>
      </c>
      <c r="H44" s="8">
        <v>-20.112458470051301</v>
      </c>
      <c r="I44" s="8">
        <v>-47.117341617570297</v>
      </c>
      <c r="J44" s="8">
        <v>6.8924246774676403</v>
      </c>
      <c r="K44" s="8">
        <v>0.45400000000000001</v>
      </c>
      <c r="L44" s="7" t="s">
        <v>14</v>
      </c>
    </row>
    <row r="45" spans="3:12" x14ac:dyDescent="0.2">
      <c r="C45" s="13">
        <v>30</v>
      </c>
      <c r="D45" s="8" t="s">
        <v>97</v>
      </c>
      <c r="E45" s="8" t="s">
        <v>128</v>
      </c>
      <c r="F45" s="8" t="s">
        <v>142</v>
      </c>
      <c r="G45" s="8">
        <v>0</v>
      </c>
      <c r="H45" s="8">
        <v>-26.199242193732299</v>
      </c>
      <c r="I45" s="8">
        <v>-51.769198000667501</v>
      </c>
      <c r="J45" s="8">
        <v>-0.62928638679707305</v>
      </c>
      <c r="K45" s="8">
        <v>3.78E-2</v>
      </c>
      <c r="L45" s="7" t="s">
        <v>16</v>
      </c>
    </row>
    <row r="46" spans="3:12" x14ac:dyDescent="0.2">
      <c r="C46" s="55">
        <v>31</v>
      </c>
      <c r="D46" s="60" t="s">
        <v>97</v>
      </c>
      <c r="E46" s="60" t="s">
        <v>128</v>
      </c>
      <c r="F46" s="60" t="s">
        <v>143</v>
      </c>
      <c r="G46" s="60">
        <v>0</v>
      </c>
      <c r="H46" s="60">
        <v>-34.841218124999997</v>
      </c>
      <c r="I46" s="60">
        <v>-67.615250440755204</v>
      </c>
      <c r="J46" s="60">
        <v>-2.06718580924491</v>
      </c>
      <c r="K46" s="60">
        <v>2.4E-2</v>
      </c>
      <c r="L46" s="56" t="s">
        <v>16</v>
      </c>
    </row>
    <row r="47" spans="3:12" x14ac:dyDescent="0.2">
      <c r="C47" s="13">
        <v>32</v>
      </c>
      <c r="D47" s="8" t="s">
        <v>97</v>
      </c>
      <c r="E47" s="8" t="s">
        <v>128</v>
      </c>
      <c r="F47" s="8" t="s">
        <v>144</v>
      </c>
      <c r="G47" s="8">
        <v>0</v>
      </c>
      <c r="H47" s="8">
        <v>-56.262254125000098</v>
      </c>
      <c r="I47" s="8">
        <v>-85.416489356938598</v>
      </c>
      <c r="J47" s="8">
        <v>-27.108018893061502</v>
      </c>
      <c r="K47" s="57">
        <v>8.9500000000000007E-9</v>
      </c>
      <c r="L47" s="7" t="s">
        <v>35</v>
      </c>
    </row>
    <row r="48" spans="3:12" x14ac:dyDescent="0.2">
      <c r="C48" s="13">
        <v>33</v>
      </c>
      <c r="D48" s="8" t="s">
        <v>97</v>
      </c>
      <c r="E48" s="8" t="s">
        <v>128</v>
      </c>
      <c r="F48" s="8" t="s">
        <v>145</v>
      </c>
      <c r="G48" s="8">
        <v>0</v>
      </c>
      <c r="H48" s="8">
        <v>-71.220585625000098</v>
      </c>
      <c r="I48" s="8">
        <v>-111.65023563488199</v>
      </c>
      <c r="J48" s="8">
        <v>-30.790935615118102</v>
      </c>
      <c r="K48" s="57">
        <v>2.6800000000000002E-7</v>
      </c>
      <c r="L48" s="7" t="s">
        <v>35</v>
      </c>
    </row>
    <row r="49" spans="3:12" x14ac:dyDescent="0.2">
      <c r="C49" s="13">
        <v>34</v>
      </c>
      <c r="D49" s="8" t="s">
        <v>97</v>
      </c>
      <c r="E49" s="8" t="s">
        <v>128</v>
      </c>
      <c r="F49" s="8" t="s">
        <v>146</v>
      </c>
      <c r="G49" s="8">
        <v>0</v>
      </c>
      <c r="H49" s="8">
        <v>-28.578465868128799</v>
      </c>
      <c r="I49" s="8">
        <v>-61.352498183884002</v>
      </c>
      <c r="J49" s="8">
        <v>4.1955664476262804</v>
      </c>
      <c r="K49" s="8">
        <v>0.17899999999999999</v>
      </c>
      <c r="L49" s="7" t="s">
        <v>14</v>
      </c>
    </row>
    <row r="50" spans="3:12" x14ac:dyDescent="0.2">
      <c r="C50" s="13">
        <v>35</v>
      </c>
      <c r="D50" s="8" t="s">
        <v>97</v>
      </c>
      <c r="E50" s="8" t="s">
        <v>128</v>
      </c>
      <c r="F50" s="8" t="s">
        <v>147</v>
      </c>
      <c r="G50" s="8">
        <v>0</v>
      </c>
      <c r="H50" s="8">
        <v>-35.169777346773202</v>
      </c>
      <c r="I50" s="8">
        <v>-69.791661176837493</v>
      </c>
      <c r="J50" s="8">
        <v>-0.54789351670887498</v>
      </c>
      <c r="K50" s="8">
        <v>4.1799999999999997E-2</v>
      </c>
      <c r="L50" s="7" t="s">
        <v>16</v>
      </c>
    </row>
    <row r="51" spans="3:12" x14ac:dyDescent="0.2">
      <c r="C51" s="13">
        <v>36</v>
      </c>
      <c r="D51" s="8" t="s">
        <v>97</v>
      </c>
      <c r="E51" s="8" t="s">
        <v>129</v>
      </c>
      <c r="F51" s="8" t="s">
        <v>130</v>
      </c>
      <c r="G51" s="8">
        <v>0</v>
      </c>
      <c r="H51" s="8">
        <v>-43.857713444444499</v>
      </c>
      <c r="I51" s="8">
        <v>-67.354881273217003</v>
      </c>
      <c r="J51" s="8">
        <v>-20.360545615671999</v>
      </c>
      <c r="K51" s="57">
        <v>3.2899999999999997E-8</v>
      </c>
      <c r="L51" s="7" t="s">
        <v>35</v>
      </c>
    </row>
    <row r="52" spans="3:12" x14ac:dyDescent="0.2">
      <c r="C52" s="13">
        <v>37</v>
      </c>
      <c r="D52" s="8" t="s">
        <v>97</v>
      </c>
      <c r="E52" s="8" t="s">
        <v>129</v>
      </c>
      <c r="F52" s="8" t="s">
        <v>131</v>
      </c>
      <c r="G52" s="8">
        <v>0</v>
      </c>
      <c r="H52" s="8">
        <v>-7.4205750265829504</v>
      </c>
      <c r="I52" s="8">
        <v>-33.1864720576256</v>
      </c>
      <c r="J52" s="8">
        <v>18.3453220044597</v>
      </c>
      <c r="K52" s="8">
        <v>1</v>
      </c>
      <c r="L52" s="7" t="s">
        <v>14</v>
      </c>
    </row>
    <row r="53" spans="3:12" x14ac:dyDescent="0.2">
      <c r="C53" s="13">
        <v>38</v>
      </c>
      <c r="D53" s="8" t="s">
        <v>97</v>
      </c>
      <c r="E53" s="8" t="s">
        <v>129</v>
      </c>
      <c r="F53" s="8" t="s">
        <v>132</v>
      </c>
      <c r="G53" s="8">
        <v>0</v>
      </c>
      <c r="H53" s="8">
        <v>-6.3861567330364002</v>
      </c>
      <c r="I53" s="8">
        <v>-30.2442852917818</v>
      </c>
      <c r="J53" s="8">
        <v>17.471971825709002</v>
      </c>
      <c r="K53" s="8">
        <v>1</v>
      </c>
      <c r="L53" s="7" t="s">
        <v>14</v>
      </c>
    </row>
    <row r="54" spans="3:12" x14ac:dyDescent="0.2">
      <c r="C54" s="13">
        <v>39</v>
      </c>
      <c r="D54" s="8" t="s">
        <v>97</v>
      </c>
      <c r="E54" s="8" t="s">
        <v>129</v>
      </c>
      <c r="F54" s="8" t="s">
        <v>133</v>
      </c>
      <c r="G54" s="8">
        <v>0</v>
      </c>
      <c r="H54" s="8">
        <v>24.152775999999999</v>
      </c>
      <c r="I54" s="8">
        <v>-6.1020037208320197</v>
      </c>
      <c r="J54" s="8">
        <v>54.407555720832001</v>
      </c>
      <c r="K54" s="8">
        <v>0.32100000000000001</v>
      </c>
      <c r="L54" s="7" t="s">
        <v>14</v>
      </c>
    </row>
    <row r="55" spans="3:12" x14ac:dyDescent="0.2">
      <c r="C55" s="13">
        <v>40</v>
      </c>
      <c r="D55" s="8" t="s">
        <v>97</v>
      </c>
      <c r="E55" s="8" t="s">
        <v>129</v>
      </c>
      <c r="F55" s="8" t="s">
        <v>134</v>
      </c>
      <c r="G55" s="8">
        <v>0</v>
      </c>
      <c r="H55" s="8">
        <v>-5.9934156666666496</v>
      </c>
      <c r="I55" s="8">
        <v>-39.657826785021399</v>
      </c>
      <c r="J55" s="8">
        <v>27.6709954516881</v>
      </c>
      <c r="K55" s="8">
        <v>1</v>
      </c>
      <c r="L55" s="7" t="s">
        <v>14</v>
      </c>
    </row>
    <row r="56" spans="3:12" x14ac:dyDescent="0.2">
      <c r="C56" s="13">
        <v>41</v>
      </c>
      <c r="D56" s="8" t="s">
        <v>97</v>
      </c>
      <c r="E56" s="8" t="s">
        <v>129</v>
      </c>
      <c r="F56" s="8" t="s">
        <v>135</v>
      </c>
      <c r="G56" s="8">
        <v>0</v>
      </c>
      <c r="H56" s="8">
        <v>-48.379136857142903</v>
      </c>
      <c r="I56" s="8">
        <v>-73.581160448758993</v>
      </c>
      <c r="J56" s="8">
        <v>-23.177113265526799</v>
      </c>
      <c r="K56" s="57">
        <v>1.0999999999999999E-8</v>
      </c>
      <c r="L56" s="7" t="s">
        <v>35</v>
      </c>
    </row>
    <row r="57" spans="3:12" x14ac:dyDescent="0.2">
      <c r="C57" s="13">
        <v>42</v>
      </c>
      <c r="D57" s="8" t="s">
        <v>97</v>
      </c>
      <c r="E57" s="8" t="s">
        <v>129</v>
      </c>
      <c r="F57" s="8" t="s">
        <v>136</v>
      </c>
      <c r="G57" s="8">
        <v>0</v>
      </c>
      <c r="H57" s="8">
        <v>-12.3596546865578</v>
      </c>
      <c r="I57" s="8">
        <v>-44.120557227847399</v>
      </c>
      <c r="J57" s="8">
        <v>19.4012478547318</v>
      </c>
      <c r="K57" s="8">
        <v>0.998</v>
      </c>
      <c r="L57" s="7" t="s">
        <v>14</v>
      </c>
    </row>
    <row r="58" spans="3:12" x14ac:dyDescent="0.2">
      <c r="C58" s="13">
        <v>43</v>
      </c>
      <c r="D58" s="8" t="s">
        <v>97</v>
      </c>
      <c r="E58" s="8" t="s">
        <v>129</v>
      </c>
      <c r="F58" s="8" t="s">
        <v>137</v>
      </c>
      <c r="G58" s="8">
        <v>0</v>
      </c>
      <c r="H58" s="8">
        <v>-10.935981653088399</v>
      </c>
      <c r="I58" s="8">
        <v>-42.696884194378001</v>
      </c>
      <c r="J58" s="8">
        <v>20.824920888201301</v>
      </c>
      <c r="K58" s="8">
        <v>1</v>
      </c>
      <c r="L58" s="7" t="s">
        <v>14</v>
      </c>
    </row>
    <row r="59" spans="3:12" x14ac:dyDescent="0.2">
      <c r="C59" s="13">
        <v>44</v>
      </c>
      <c r="D59" s="8" t="s">
        <v>97</v>
      </c>
      <c r="E59" s="8" t="s">
        <v>129</v>
      </c>
      <c r="F59" s="8" t="s">
        <v>138</v>
      </c>
      <c r="G59" s="8">
        <v>0</v>
      </c>
      <c r="H59" s="8">
        <v>-5.0812477500000197</v>
      </c>
      <c r="I59" s="8">
        <v>-29.339037755929201</v>
      </c>
      <c r="J59" s="8">
        <v>19.176542255929199</v>
      </c>
      <c r="K59" s="8">
        <v>1</v>
      </c>
      <c r="L59" s="7" t="s">
        <v>14</v>
      </c>
    </row>
    <row r="60" spans="3:12" x14ac:dyDescent="0.2">
      <c r="C60" s="55">
        <v>45</v>
      </c>
      <c r="D60" s="60" t="s">
        <v>97</v>
      </c>
      <c r="E60" s="60" t="s">
        <v>129</v>
      </c>
      <c r="F60" s="60" t="s">
        <v>139</v>
      </c>
      <c r="G60" s="60">
        <v>0</v>
      </c>
      <c r="H60" s="60">
        <v>-25.1651412222222</v>
      </c>
      <c r="I60" s="60">
        <v>-46.501829874513497</v>
      </c>
      <c r="J60" s="60">
        <v>-3.82845256993091</v>
      </c>
      <c r="K60" s="60">
        <v>5.2700000000000004E-3</v>
      </c>
      <c r="L60" s="56" t="s">
        <v>15</v>
      </c>
    </row>
    <row r="61" spans="3:12" x14ac:dyDescent="0.2">
      <c r="C61" s="13">
        <v>46</v>
      </c>
      <c r="D61" s="8" t="s">
        <v>97</v>
      </c>
      <c r="E61" s="8" t="s">
        <v>129</v>
      </c>
      <c r="F61" s="8" t="s">
        <v>140</v>
      </c>
      <c r="G61" s="8">
        <v>0</v>
      </c>
      <c r="H61" s="8">
        <v>-47.033213444444499</v>
      </c>
      <c r="I61" s="8">
        <v>-76.062590564175295</v>
      </c>
      <c r="J61" s="8">
        <v>-18.0038363247136</v>
      </c>
      <c r="K61" s="57">
        <v>3.9500000000000003E-6</v>
      </c>
      <c r="L61" s="7" t="s">
        <v>35</v>
      </c>
    </row>
    <row r="62" spans="3:12" x14ac:dyDescent="0.2">
      <c r="C62" s="13">
        <v>47</v>
      </c>
      <c r="D62" s="8" t="s">
        <v>97</v>
      </c>
      <c r="E62" s="8" t="s">
        <v>129</v>
      </c>
      <c r="F62" s="8" t="s">
        <v>141</v>
      </c>
      <c r="G62" s="8">
        <v>0</v>
      </c>
      <c r="H62" s="8">
        <v>2.18046065494875</v>
      </c>
      <c r="I62" s="8">
        <v>-23.585436376093899</v>
      </c>
      <c r="J62" s="8">
        <v>27.946357685991401</v>
      </c>
      <c r="K62" s="8">
        <v>1</v>
      </c>
      <c r="L62" s="7" t="s">
        <v>14</v>
      </c>
    </row>
    <row r="63" spans="3:12" x14ac:dyDescent="0.2">
      <c r="C63" s="13">
        <v>48</v>
      </c>
      <c r="D63" s="8" t="s">
        <v>97</v>
      </c>
      <c r="E63" s="8" t="s">
        <v>129</v>
      </c>
      <c r="F63" s="8" t="s">
        <v>142</v>
      </c>
      <c r="G63" s="8">
        <v>0</v>
      </c>
      <c r="H63" s="8">
        <v>-3.9063230687322301</v>
      </c>
      <c r="I63" s="8">
        <v>-28.164113074661401</v>
      </c>
      <c r="J63" s="8">
        <v>20.3514669371969</v>
      </c>
      <c r="K63" s="8">
        <v>1</v>
      </c>
      <c r="L63" s="7" t="s">
        <v>14</v>
      </c>
    </row>
    <row r="64" spans="3:12" x14ac:dyDescent="0.2">
      <c r="C64" s="13">
        <v>49</v>
      </c>
      <c r="D64" s="8" t="s">
        <v>97</v>
      </c>
      <c r="E64" s="8" t="s">
        <v>129</v>
      </c>
      <c r="F64" s="8" t="s">
        <v>143</v>
      </c>
      <c r="G64" s="8">
        <v>0</v>
      </c>
      <c r="H64" s="8">
        <v>-12.548299</v>
      </c>
      <c r="I64" s="8">
        <v>-44.309201541289603</v>
      </c>
      <c r="J64" s="8">
        <v>19.212603541289699</v>
      </c>
      <c r="K64" s="8">
        <v>0.997</v>
      </c>
      <c r="L64" s="7" t="s">
        <v>14</v>
      </c>
    </row>
    <row r="65" spans="3:12" x14ac:dyDescent="0.2">
      <c r="C65" s="55">
        <v>50</v>
      </c>
      <c r="D65" s="60" t="s">
        <v>97</v>
      </c>
      <c r="E65" s="60" t="s">
        <v>129</v>
      </c>
      <c r="F65" s="60" t="s">
        <v>144</v>
      </c>
      <c r="G65" s="60">
        <v>0</v>
      </c>
      <c r="H65" s="60">
        <v>-33.969335000000001</v>
      </c>
      <c r="I65" s="60">
        <v>-61.9798181797373</v>
      </c>
      <c r="J65" s="60">
        <v>-5.9588518202627396</v>
      </c>
      <c r="K65" s="60">
        <v>3.3E-3</v>
      </c>
      <c r="L65" s="56" t="s">
        <v>15</v>
      </c>
    </row>
    <row r="66" spans="3:12" x14ac:dyDescent="0.2">
      <c r="C66" s="13">
        <v>51</v>
      </c>
      <c r="D66" s="8" t="s">
        <v>97</v>
      </c>
      <c r="E66" s="8" t="s">
        <v>129</v>
      </c>
      <c r="F66" s="8" t="s">
        <v>145</v>
      </c>
      <c r="G66" s="8">
        <v>0</v>
      </c>
      <c r="H66" s="8">
        <v>-48.927666500000001</v>
      </c>
      <c r="I66" s="8">
        <v>-88.540471701407895</v>
      </c>
      <c r="J66" s="8">
        <v>-9.3148612985921595</v>
      </c>
      <c r="K66" s="8">
        <v>2.3900000000000002E-3</v>
      </c>
      <c r="L66" s="7" t="s">
        <v>15</v>
      </c>
    </row>
    <row r="67" spans="3:12" x14ac:dyDescent="0.2">
      <c r="C67" s="13">
        <v>52</v>
      </c>
      <c r="D67" s="8" t="s">
        <v>97</v>
      </c>
      <c r="E67" s="8" t="s">
        <v>129</v>
      </c>
      <c r="F67" s="8" t="s">
        <v>146</v>
      </c>
      <c r="G67" s="8">
        <v>0</v>
      </c>
      <c r="H67" s="8">
        <v>-6.2855467431287897</v>
      </c>
      <c r="I67" s="8">
        <v>-38.046449284418401</v>
      </c>
      <c r="J67" s="8">
        <v>25.475355798160901</v>
      </c>
      <c r="K67" s="8">
        <v>1</v>
      </c>
      <c r="L67" s="7" t="s">
        <v>14</v>
      </c>
    </row>
    <row r="68" spans="3:12" x14ac:dyDescent="0.2">
      <c r="C68" s="13">
        <v>53</v>
      </c>
      <c r="D68" s="8" t="s">
        <v>97</v>
      </c>
      <c r="E68" s="8" t="s">
        <v>129</v>
      </c>
      <c r="F68" s="8" t="s">
        <v>147</v>
      </c>
      <c r="G68" s="8">
        <v>0</v>
      </c>
      <c r="H68" s="8">
        <v>-12.8768582217731</v>
      </c>
      <c r="I68" s="8">
        <v>-46.541269340127897</v>
      </c>
      <c r="J68" s="8">
        <v>20.787552896581602</v>
      </c>
      <c r="K68" s="8">
        <v>0.998</v>
      </c>
      <c r="L68" s="7" t="s">
        <v>14</v>
      </c>
    </row>
    <row r="69" spans="3:12" x14ac:dyDescent="0.2">
      <c r="C69" s="13">
        <v>54</v>
      </c>
      <c r="D69" s="8" t="s">
        <v>97</v>
      </c>
      <c r="E69" s="8" t="s">
        <v>130</v>
      </c>
      <c r="F69" s="8" t="s">
        <v>131</v>
      </c>
      <c r="G69" s="8">
        <v>0</v>
      </c>
      <c r="H69" s="8">
        <v>36.437138417861497</v>
      </c>
      <c r="I69" s="8">
        <v>10.113380445017</v>
      </c>
      <c r="J69" s="8">
        <v>62.760896390706002</v>
      </c>
      <c r="K69" s="8">
        <v>2.4000000000000001E-4</v>
      </c>
      <c r="L69" s="7" t="s">
        <v>36</v>
      </c>
    </row>
    <row r="70" spans="3:12" x14ac:dyDescent="0.2">
      <c r="C70" s="13">
        <v>55</v>
      </c>
      <c r="D70" s="8" t="s">
        <v>97</v>
      </c>
      <c r="E70" s="8" t="s">
        <v>130</v>
      </c>
      <c r="F70" s="8" t="s">
        <v>132</v>
      </c>
      <c r="G70" s="8">
        <v>0</v>
      </c>
      <c r="H70" s="8">
        <v>37.471556711408098</v>
      </c>
      <c r="I70" s="8">
        <v>13.012017011646201</v>
      </c>
      <c r="J70" s="8">
        <v>61.931096411169896</v>
      </c>
      <c r="K70" s="57">
        <v>1.95E-5</v>
      </c>
      <c r="L70" s="7" t="s">
        <v>35</v>
      </c>
    </row>
    <row r="71" spans="3:12" x14ac:dyDescent="0.2">
      <c r="C71" s="13">
        <v>56</v>
      </c>
      <c r="D71" s="8" t="s">
        <v>97</v>
      </c>
      <c r="E71" s="8" t="s">
        <v>130</v>
      </c>
      <c r="F71" s="8" t="s">
        <v>133</v>
      </c>
      <c r="G71" s="8">
        <v>0</v>
      </c>
      <c r="H71" s="8">
        <v>68.010489444444403</v>
      </c>
      <c r="I71" s="8">
        <v>37.279227186693397</v>
      </c>
      <c r="J71" s="8">
        <v>98.741751702195501</v>
      </c>
      <c r="K71" s="57">
        <v>1.9500000000000001E-11</v>
      </c>
      <c r="L71" s="7" t="s">
        <v>35</v>
      </c>
    </row>
    <row r="72" spans="3:12" x14ac:dyDescent="0.2">
      <c r="C72" s="13">
        <v>57</v>
      </c>
      <c r="D72" s="8" t="s">
        <v>97</v>
      </c>
      <c r="E72" s="8" t="s">
        <v>130</v>
      </c>
      <c r="F72" s="8" t="s">
        <v>134</v>
      </c>
      <c r="G72" s="8">
        <v>0</v>
      </c>
      <c r="H72" s="8">
        <v>37.8642977777778</v>
      </c>
      <c r="I72" s="8">
        <v>3.7710233685308601</v>
      </c>
      <c r="J72" s="8">
        <v>71.957572187024795</v>
      </c>
      <c r="K72" s="8">
        <v>1.32E-2</v>
      </c>
      <c r="L72" s="7" t="s">
        <v>16</v>
      </c>
    </row>
    <row r="73" spans="3:12" x14ac:dyDescent="0.2">
      <c r="C73" s="51">
        <v>58</v>
      </c>
      <c r="D73" s="58" t="s">
        <v>97</v>
      </c>
      <c r="E73" s="58" t="s">
        <v>130</v>
      </c>
      <c r="F73" s="58" t="s">
        <v>135</v>
      </c>
      <c r="G73" s="58">
        <v>0</v>
      </c>
      <c r="H73" s="58">
        <v>-4.5214234126984199</v>
      </c>
      <c r="I73" s="58">
        <v>-30.293516403198399</v>
      </c>
      <c r="J73" s="58">
        <v>21.250669577801599</v>
      </c>
      <c r="K73" s="58">
        <v>1</v>
      </c>
      <c r="L73" s="52" t="s">
        <v>14</v>
      </c>
    </row>
    <row r="74" spans="3:12" x14ac:dyDescent="0.2">
      <c r="C74" s="13">
        <v>59</v>
      </c>
      <c r="D74" s="8" t="s">
        <v>97</v>
      </c>
      <c r="E74" s="8" t="s">
        <v>130</v>
      </c>
      <c r="F74" s="8" t="s">
        <v>136</v>
      </c>
      <c r="G74" s="8">
        <v>0</v>
      </c>
      <c r="H74" s="8">
        <v>31.4980587578867</v>
      </c>
      <c r="I74" s="8">
        <v>-0.71705748023833804</v>
      </c>
      <c r="J74" s="8">
        <v>63.713174996011603</v>
      </c>
      <c r="K74" s="8">
        <v>6.3799999999999996E-2</v>
      </c>
      <c r="L74" s="7" t="s">
        <v>14</v>
      </c>
    </row>
    <row r="75" spans="3:12" x14ac:dyDescent="0.2">
      <c r="C75" s="13">
        <v>60</v>
      </c>
      <c r="D75" s="8" t="s">
        <v>97</v>
      </c>
      <c r="E75" s="8" t="s">
        <v>130</v>
      </c>
      <c r="F75" s="8" t="s">
        <v>137</v>
      </c>
      <c r="G75" s="8">
        <v>0</v>
      </c>
      <c r="H75" s="8">
        <v>32.921731791356102</v>
      </c>
      <c r="I75" s="8">
        <v>0.70661555323107506</v>
      </c>
      <c r="J75" s="8">
        <v>65.136848029481101</v>
      </c>
      <c r="K75" s="8">
        <v>3.9E-2</v>
      </c>
      <c r="L75" s="7" t="s">
        <v>16</v>
      </c>
    </row>
    <row r="76" spans="3:12" x14ac:dyDescent="0.2">
      <c r="C76" s="13">
        <v>61</v>
      </c>
      <c r="D76" s="8" t="s">
        <v>97</v>
      </c>
      <c r="E76" s="8" t="s">
        <v>130</v>
      </c>
      <c r="F76" s="8" t="s">
        <v>138</v>
      </c>
      <c r="G76" s="8">
        <v>0</v>
      </c>
      <c r="H76" s="8">
        <v>38.776465694444397</v>
      </c>
      <c r="I76" s="8">
        <v>13.926935317184499</v>
      </c>
      <c r="J76" s="8">
        <v>63.6259960717044</v>
      </c>
      <c r="K76" s="57">
        <v>1.17E-5</v>
      </c>
      <c r="L76" s="7" t="s">
        <v>35</v>
      </c>
    </row>
    <row r="77" spans="3:12" x14ac:dyDescent="0.2">
      <c r="C77" s="13">
        <v>62</v>
      </c>
      <c r="D77" s="8" t="s">
        <v>97</v>
      </c>
      <c r="E77" s="8" t="s">
        <v>130</v>
      </c>
      <c r="F77" s="8" t="s">
        <v>139</v>
      </c>
      <c r="G77" s="8">
        <v>0</v>
      </c>
      <c r="H77" s="8">
        <v>18.6925722222222</v>
      </c>
      <c r="I77" s="8">
        <v>-3.3145417785599198</v>
      </c>
      <c r="J77" s="8">
        <v>40.699686223004399</v>
      </c>
      <c r="K77" s="8">
        <v>0.217</v>
      </c>
      <c r="L77" s="7" t="s">
        <v>14</v>
      </c>
    </row>
    <row r="78" spans="3:12" x14ac:dyDescent="0.2">
      <c r="C78" s="51">
        <v>63</v>
      </c>
      <c r="D78" s="58" t="s">
        <v>97</v>
      </c>
      <c r="E78" s="58" t="s">
        <v>130</v>
      </c>
      <c r="F78" s="58" t="s">
        <v>140</v>
      </c>
      <c r="G78" s="58">
        <v>0</v>
      </c>
      <c r="H78" s="58">
        <v>-3.1755</v>
      </c>
      <c r="I78" s="58">
        <v>-32.701141736601798</v>
      </c>
      <c r="J78" s="58">
        <v>26.350141736601799</v>
      </c>
      <c r="K78" s="58">
        <v>1</v>
      </c>
      <c r="L78" s="52" t="s">
        <v>14</v>
      </c>
    </row>
    <row r="79" spans="3:12" x14ac:dyDescent="0.2">
      <c r="C79" s="13">
        <v>64</v>
      </c>
      <c r="D79" s="8" t="s">
        <v>97</v>
      </c>
      <c r="E79" s="8" t="s">
        <v>130</v>
      </c>
      <c r="F79" s="8" t="s">
        <v>141</v>
      </c>
      <c r="G79" s="8">
        <v>0</v>
      </c>
      <c r="H79" s="8">
        <v>46.038174099393203</v>
      </c>
      <c r="I79" s="8">
        <v>19.714416126548699</v>
      </c>
      <c r="J79" s="8">
        <v>72.361932072237707</v>
      </c>
      <c r="K79" s="57">
        <v>3.4299999999999999E-7</v>
      </c>
      <c r="L79" s="7" t="s">
        <v>35</v>
      </c>
    </row>
    <row r="80" spans="3:12" x14ac:dyDescent="0.2">
      <c r="C80" s="13">
        <v>65</v>
      </c>
      <c r="D80" s="8" t="s">
        <v>97</v>
      </c>
      <c r="E80" s="8" t="s">
        <v>130</v>
      </c>
      <c r="F80" s="8" t="s">
        <v>142</v>
      </c>
      <c r="G80" s="8">
        <v>0</v>
      </c>
      <c r="H80" s="8">
        <v>39.951390375712201</v>
      </c>
      <c r="I80" s="8">
        <v>15.1018599984523</v>
      </c>
      <c r="J80" s="8">
        <v>64.800920752972104</v>
      </c>
      <c r="K80" s="57">
        <v>4.9699999999999998E-6</v>
      </c>
      <c r="L80" s="7" t="s">
        <v>35</v>
      </c>
    </row>
    <row r="81" spans="3:12" x14ac:dyDescent="0.2">
      <c r="C81" s="13">
        <v>66</v>
      </c>
      <c r="D81" s="8" t="s">
        <v>97</v>
      </c>
      <c r="E81" s="8" t="s">
        <v>130</v>
      </c>
      <c r="F81" s="8" t="s">
        <v>143</v>
      </c>
      <c r="G81" s="8">
        <v>0</v>
      </c>
      <c r="H81" s="8">
        <v>31.309414444444499</v>
      </c>
      <c r="I81" s="8">
        <v>-0.90570179368052095</v>
      </c>
      <c r="J81" s="8">
        <v>63.524530682569498</v>
      </c>
      <c r="K81" s="8">
        <v>6.7900000000000002E-2</v>
      </c>
      <c r="L81" s="7" t="s">
        <v>14</v>
      </c>
    </row>
    <row r="82" spans="3:12" x14ac:dyDescent="0.2">
      <c r="C82" s="13">
        <v>67</v>
      </c>
      <c r="D82" s="8" t="s">
        <v>97</v>
      </c>
      <c r="E82" s="8" t="s">
        <v>130</v>
      </c>
      <c r="F82" s="8" t="s">
        <v>144</v>
      </c>
      <c r="G82" s="8">
        <v>0</v>
      </c>
      <c r="H82" s="8">
        <v>9.8883784444444593</v>
      </c>
      <c r="I82" s="8">
        <v>-18.636101427429601</v>
      </c>
      <c r="J82" s="8">
        <v>38.412858316318498</v>
      </c>
      <c r="K82" s="8">
        <v>1</v>
      </c>
      <c r="L82" s="7" t="s">
        <v>14</v>
      </c>
    </row>
    <row r="83" spans="3:12" x14ac:dyDescent="0.2">
      <c r="C83" s="51">
        <v>68</v>
      </c>
      <c r="D83" s="58" t="s">
        <v>97</v>
      </c>
      <c r="E83" s="58" t="s">
        <v>130</v>
      </c>
      <c r="F83" s="58" t="s">
        <v>145</v>
      </c>
      <c r="G83" s="58">
        <v>0</v>
      </c>
      <c r="H83" s="58">
        <v>-5.0699530555555796</v>
      </c>
      <c r="I83" s="58">
        <v>-45.0478609538348</v>
      </c>
      <c r="J83" s="58">
        <v>34.907954842723598</v>
      </c>
      <c r="K83" s="58">
        <v>1</v>
      </c>
      <c r="L83" s="52" t="s">
        <v>14</v>
      </c>
    </row>
    <row r="84" spans="3:12" x14ac:dyDescent="0.2">
      <c r="C84" s="13">
        <v>69</v>
      </c>
      <c r="D84" s="8" t="s">
        <v>97</v>
      </c>
      <c r="E84" s="8" t="s">
        <v>130</v>
      </c>
      <c r="F84" s="8" t="s">
        <v>146</v>
      </c>
      <c r="G84" s="8">
        <v>0</v>
      </c>
      <c r="H84" s="8">
        <v>37.572166701315702</v>
      </c>
      <c r="I84" s="8">
        <v>5.3570504631906699</v>
      </c>
      <c r="J84" s="8">
        <v>69.787282939440701</v>
      </c>
      <c r="K84" s="8">
        <v>6.3099999999999996E-3</v>
      </c>
      <c r="L84" s="7" t="s">
        <v>15</v>
      </c>
    </row>
    <row r="85" spans="3:12" x14ac:dyDescent="0.2">
      <c r="C85" s="13">
        <v>70</v>
      </c>
      <c r="D85" s="8" t="s">
        <v>97</v>
      </c>
      <c r="E85" s="8" t="s">
        <v>130</v>
      </c>
      <c r="F85" s="8" t="s">
        <v>147</v>
      </c>
      <c r="G85" s="8">
        <v>0</v>
      </c>
      <c r="H85" s="8">
        <v>30.980855222671298</v>
      </c>
      <c r="I85" s="8">
        <v>-3.1124191865756399</v>
      </c>
      <c r="J85" s="8">
        <v>65.074129631918296</v>
      </c>
      <c r="K85" s="8">
        <v>0.128</v>
      </c>
      <c r="L85" s="7" t="s">
        <v>14</v>
      </c>
    </row>
    <row r="86" spans="3:12" x14ac:dyDescent="0.2">
      <c r="C86" s="13">
        <v>71</v>
      </c>
      <c r="D86" s="8" t="s">
        <v>97</v>
      </c>
      <c r="E86" s="8" t="s">
        <v>131</v>
      </c>
      <c r="F86" s="8" t="s">
        <v>132</v>
      </c>
      <c r="G86" s="8">
        <v>0</v>
      </c>
      <c r="H86" s="8">
        <v>1.03441829354655</v>
      </c>
      <c r="I86" s="8">
        <v>-25.612038059316198</v>
      </c>
      <c r="J86" s="8">
        <v>27.680874646409301</v>
      </c>
      <c r="K86" s="8">
        <v>1</v>
      </c>
      <c r="L86" s="7" t="s">
        <v>14</v>
      </c>
    </row>
    <row r="87" spans="3:12" x14ac:dyDescent="0.2">
      <c r="C87" s="13">
        <v>72</v>
      </c>
      <c r="D87" s="8" t="s">
        <v>97</v>
      </c>
      <c r="E87" s="8" t="s">
        <v>131</v>
      </c>
      <c r="F87" s="8" t="s">
        <v>133</v>
      </c>
      <c r="G87" s="8">
        <v>0</v>
      </c>
      <c r="H87" s="8">
        <v>31.573351026582898</v>
      </c>
      <c r="I87" s="8">
        <v>-0.92549562672866903</v>
      </c>
      <c r="J87" s="8">
        <v>64.072197679894501</v>
      </c>
      <c r="K87" s="8">
        <v>6.8199999999999997E-2</v>
      </c>
      <c r="L87" s="7" t="s">
        <v>14</v>
      </c>
    </row>
    <row r="88" spans="3:12" x14ac:dyDescent="0.2">
      <c r="C88" s="13">
        <v>73</v>
      </c>
      <c r="D88" s="8" t="s">
        <v>97</v>
      </c>
      <c r="E88" s="8" t="s">
        <v>131</v>
      </c>
      <c r="F88" s="8" t="s">
        <v>134</v>
      </c>
      <c r="G88" s="8">
        <v>0</v>
      </c>
      <c r="H88" s="8">
        <v>1.4271593599162999</v>
      </c>
      <c r="I88" s="8">
        <v>-34.267600952838301</v>
      </c>
      <c r="J88" s="8">
        <v>37.121919672670899</v>
      </c>
      <c r="K88" s="8">
        <v>1</v>
      </c>
      <c r="L88" s="7" t="s">
        <v>14</v>
      </c>
    </row>
    <row r="89" spans="3:12" x14ac:dyDescent="0.2">
      <c r="C89" s="13">
        <v>74</v>
      </c>
      <c r="D89" s="8" t="s">
        <v>97</v>
      </c>
      <c r="E89" s="8" t="s">
        <v>131</v>
      </c>
      <c r="F89" s="8" t="s">
        <v>135</v>
      </c>
      <c r="G89" s="8">
        <v>0</v>
      </c>
      <c r="H89" s="8">
        <v>-40.958561830559901</v>
      </c>
      <c r="I89" s="8">
        <v>-68.814716104826999</v>
      </c>
      <c r="J89" s="8">
        <v>-13.1024075562928</v>
      </c>
      <c r="K89" s="57">
        <v>5.7000000000000003E-5</v>
      </c>
      <c r="L89" s="7" t="s">
        <v>35</v>
      </c>
    </row>
    <row r="90" spans="3:12" x14ac:dyDescent="0.2">
      <c r="C90" s="13">
        <v>75</v>
      </c>
      <c r="D90" s="8" t="s">
        <v>97</v>
      </c>
      <c r="E90" s="8" t="s">
        <v>131</v>
      </c>
      <c r="F90" s="8" t="s">
        <v>136</v>
      </c>
      <c r="G90" s="8">
        <v>0</v>
      </c>
      <c r="H90" s="8">
        <v>-4.9390796599748503</v>
      </c>
      <c r="I90" s="8">
        <v>-38.844510907441602</v>
      </c>
      <c r="J90" s="8">
        <v>28.9663515874919</v>
      </c>
      <c r="K90" s="8">
        <v>1</v>
      </c>
      <c r="L90" s="7" t="s">
        <v>14</v>
      </c>
    </row>
    <row r="91" spans="3:12" x14ac:dyDescent="0.2">
      <c r="C91" s="13">
        <v>76</v>
      </c>
      <c r="D91" s="8" t="s">
        <v>97</v>
      </c>
      <c r="E91" s="8" t="s">
        <v>131</v>
      </c>
      <c r="F91" s="8" t="s">
        <v>137</v>
      </c>
      <c r="G91" s="8">
        <v>0</v>
      </c>
      <c r="H91" s="8">
        <v>-3.51540662650544</v>
      </c>
      <c r="I91" s="8">
        <v>-37.420837873972197</v>
      </c>
      <c r="J91" s="8">
        <v>30.390024620961299</v>
      </c>
      <c r="K91" s="8">
        <v>1</v>
      </c>
      <c r="L91" s="7" t="s">
        <v>14</v>
      </c>
    </row>
    <row r="92" spans="3:12" x14ac:dyDescent="0.2">
      <c r="C92" s="13">
        <v>77</v>
      </c>
      <c r="D92" s="8" t="s">
        <v>97</v>
      </c>
      <c r="E92" s="8" t="s">
        <v>131</v>
      </c>
      <c r="F92" s="8" t="s">
        <v>138</v>
      </c>
      <c r="G92" s="8">
        <v>0</v>
      </c>
      <c r="H92" s="8">
        <v>2.33932727658294</v>
      </c>
      <c r="I92" s="8">
        <v>-24.665555870936</v>
      </c>
      <c r="J92" s="8">
        <v>29.344210424101899</v>
      </c>
      <c r="K92" s="8">
        <v>1</v>
      </c>
      <c r="L92" s="7" t="s">
        <v>14</v>
      </c>
    </row>
    <row r="93" spans="3:12" x14ac:dyDescent="0.2">
      <c r="C93" s="13">
        <v>78</v>
      </c>
      <c r="D93" s="8" t="s">
        <v>97</v>
      </c>
      <c r="E93" s="8" t="s">
        <v>131</v>
      </c>
      <c r="F93" s="8" t="s">
        <v>139</v>
      </c>
      <c r="G93" s="8">
        <v>0</v>
      </c>
      <c r="H93" s="8">
        <v>-17.744566195639301</v>
      </c>
      <c r="I93" s="8">
        <v>-42.159267104808997</v>
      </c>
      <c r="J93" s="8">
        <v>6.6701347135304401</v>
      </c>
      <c r="K93" s="8">
        <v>0.503</v>
      </c>
      <c r="L93" s="7" t="s">
        <v>14</v>
      </c>
    </row>
    <row r="94" spans="3:12" x14ac:dyDescent="0.2">
      <c r="C94" s="13">
        <v>79</v>
      </c>
      <c r="D94" s="8" t="s">
        <v>97</v>
      </c>
      <c r="E94" s="8" t="s">
        <v>131</v>
      </c>
      <c r="F94" s="8" t="s">
        <v>140</v>
      </c>
      <c r="G94" s="8">
        <v>0</v>
      </c>
      <c r="H94" s="8">
        <v>-39.612638417861497</v>
      </c>
      <c r="I94" s="8">
        <v>-70.973889569544696</v>
      </c>
      <c r="J94" s="8">
        <v>-8.2513872661783196</v>
      </c>
      <c r="K94" s="8">
        <v>1.58E-3</v>
      </c>
      <c r="L94" s="7" t="s">
        <v>15</v>
      </c>
    </row>
    <row r="95" spans="3:12" x14ac:dyDescent="0.2">
      <c r="C95" s="13">
        <v>80</v>
      </c>
      <c r="D95" s="8" t="s">
        <v>97</v>
      </c>
      <c r="E95" s="8" t="s">
        <v>131</v>
      </c>
      <c r="F95" s="8" t="s">
        <v>141</v>
      </c>
      <c r="G95" s="8">
        <v>0</v>
      </c>
      <c r="H95" s="8">
        <v>9.6010356815317</v>
      </c>
      <c r="I95" s="8">
        <v>-18.7662833256231</v>
      </c>
      <c r="J95" s="8">
        <v>37.968354688686503</v>
      </c>
      <c r="K95" s="8">
        <v>1</v>
      </c>
      <c r="L95" s="7" t="s">
        <v>14</v>
      </c>
    </row>
    <row r="96" spans="3:12" x14ac:dyDescent="0.2">
      <c r="C96" s="13">
        <v>81</v>
      </c>
      <c r="D96" s="8" t="s">
        <v>97</v>
      </c>
      <c r="E96" s="8" t="s">
        <v>131</v>
      </c>
      <c r="F96" s="8" t="s">
        <v>142</v>
      </c>
      <c r="G96" s="8">
        <v>0</v>
      </c>
      <c r="H96" s="8">
        <v>3.5142519578507199</v>
      </c>
      <c r="I96" s="8">
        <v>-23.4906311896682</v>
      </c>
      <c r="J96" s="8">
        <v>30.519135105369699</v>
      </c>
      <c r="K96" s="8">
        <v>1</v>
      </c>
      <c r="L96" s="7" t="s">
        <v>14</v>
      </c>
    </row>
    <row r="97" spans="3:12" x14ac:dyDescent="0.2">
      <c r="C97" s="13">
        <v>82</v>
      </c>
      <c r="D97" s="8" t="s">
        <v>97</v>
      </c>
      <c r="E97" s="8" t="s">
        <v>131</v>
      </c>
      <c r="F97" s="8" t="s">
        <v>143</v>
      </c>
      <c r="G97" s="8">
        <v>0</v>
      </c>
      <c r="H97" s="8">
        <v>-5.1277239734170301</v>
      </c>
      <c r="I97" s="8">
        <v>-39.033155220883799</v>
      </c>
      <c r="J97" s="8">
        <v>28.7777072740497</v>
      </c>
      <c r="K97" s="8">
        <v>1</v>
      </c>
      <c r="L97" s="7" t="s">
        <v>14</v>
      </c>
    </row>
    <row r="98" spans="3:12" x14ac:dyDescent="0.2">
      <c r="C98" s="13">
        <v>83</v>
      </c>
      <c r="D98" s="8" t="s">
        <v>97</v>
      </c>
      <c r="E98" s="8" t="s">
        <v>131</v>
      </c>
      <c r="F98" s="8" t="s">
        <v>144</v>
      </c>
      <c r="G98" s="8">
        <v>0</v>
      </c>
      <c r="H98" s="8">
        <v>-26.548759973416999</v>
      </c>
      <c r="I98" s="8">
        <v>-56.969320550134597</v>
      </c>
      <c r="J98" s="8">
        <v>3.8718006033004499</v>
      </c>
      <c r="K98" s="8">
        <v>0.17799999999999999</v>
      </c>
      <c r="L98" s="7" t="s">
        <v>14</v>
      </c>
    </row>
    <row r="99" spans="3:12" x14ac:dyDescent="0.2">
      <c r="C99" s="13">
        <v>84</v>
      </c>
      <c r="D99" s="8" t="s">
        <v>97</v>
      </c>
      <c r="E99" s="8" t="s">
        <v>131</v>
      </c>
      <c r="F99" s="8" t="s">
        <v>145</v>
      </c>
      <c r="G99" s="8">
        <v>0</v>
      </c>
      <c r="H99" s="8">
        <v>-41.507091473417098</v>
      </c>
      <c r="I99" s="8">
        <v>-82.859209602529702</v>
      </c>
      <c r="J99" s="8">
        <v>-0.154973344304487</v>
      </c>
      <c r="K99" s="8">
        <v>4.8000000000000001E-2</v>
      </c>
      <c r="L99" s="7" t="s">
        <v>16</v>
      </c>
    </row>
    <row r="100" spans="3:12" x14ac:dyDescent="0.2">
      <c r="C100" s="13">
        <v>85</v>
      </c>
      <c r="D100" s="8" t="s">
        <v>97</v>
      </c>
      <c r="E100" s="8" t="s">
        <v>131</v>
      </c>
      <c r="F100" s="8" t="s">
        <v>146</v>
      </c>
      <c r="G100" s="8">
        <v>0</v>
      </c>
      <c r="H100" s="8">
        <v>1.1350282834541601</v>
      </c>
      <c r="I100" s="8">
        <v>-32.770402964012597</v>
      </c>
      <c r="J100" s="8">
        <v>35.040459530920899</v>
      </c>
      <c r="K100" s="8">
        <v>1</v>
      </c>
      <c r="L100" s="7" t="s">
        <v>14</v>
      </c>
    </row>
    <row r="101" spans="3:12" x14ac:dyDescent="0.2">
      <c r="C101" s="13">
        <v>86</v>
      </c>
      <c r="D101" s="8" t="s">
        <v>97</v>
      </c>
      <c r="E101" s="8" t="s">
        <v>131</v>
      </c>
      <c r="F101" s="8" t="s">
        <v>147</v>
      </c>
      <c r="G101" s="8">
        <v>0</v>
      </c>
      <c r="H101" s="8">
        <v>-5.4562831951902</v>
      </c>
      <c r="I101" s="8">
        <v>-41.151043507944799</v>
      </c>
      <c r="J101" s="8">
        <v>30.2384771175644</v>
      </c>
      <c r="K101" s="8">
        <v>1</v>
      </c>
      <c r="L101" s="7" t="s">
        <v>14</v>
      </c>
    </row>
    <row r="102" spans="3:12" x14ac:dyDescent="0.2">
      <c r="C102" s="13">
        <v>87</v>
      </c>
      <c r="D102" s="8" t="s">
        <v>97</v>
      </c>
      <c r="E102" s="8" t="s">
        <v>132</v>
      </c>
      <c r="F102" s="8" t="s">
        <v>133</v>
      </c>
      <c r="G102" s="8">
        <v>0</v>
      </c>
      <c r="H102" s="8">
        <v>30.5389327330364</v>
      </c>
      <c r="I102" s="8">
        <v>-0.46919333589583101</v>
      </c>
      <c r="J102" s="8">
        <v>61.547058801968603</v>
      </c>
      <c r="K102" s="8">
        <v>5.91E-2</v>
      </c>
      <c r="L102" s="7" t="s">
        <v>14</v>
      </c>
    </row>
    <row r="103" spans="3:12" x14ac:dyDescent="0.2">
      <c r="C103" s="13">
        <v>88</v>
      </c>
      <c r="D103" s="8" t="s">
        <v>97</v>
      </c>
      <c r="E103" s="8" t="s">
        <v>132</v>
      </c>
      <c r="F103" s="8" t="s">
        <v>134</v>
      </c>
      <c r="G103" s="8">
        <v>0</v>
      </c>
      <c r="H103" s="8">
        <v>0.39274106636975098</v>
      </c>
      <c r="I103" s="8">
        <v>-33.950304260105497</v>
      </c>
      <c r="J103" s="8">
        <v>34.735786392845</v>
      </c>
      <c r="K103" s="8">
        <v>1</v>
      </c>
      <c r="L103" s="7" t="s">
        <v>14</v>
      </c>
    </row>
    <row r="104" spans="3:12" x14ac:dyDescent="0.2">
      <c r="C104" s="13">
        <v>89</v>
      </c>
      <c r="D104" s="8" t="s">
        <v>97</v>
      </c>
      <c r="E104" s="8" t="s">
        <v>132</v>
      </c>
      <c r="F104" s="8" t="s">
        <v>135</v>
      </c>
      <c r="G104" s="8">
        <v>0</v>
      </c>
      <c r="H104" s="8">
        <v>-41.992980124106502</v>
      </c>
      <c r="I104" s="8">
        <v>-68.094592707682594</v>
      </c>
      <c r="J104" s="8">
        <v>-15.8913675405303</v>
      </c>
      <c r="K104" s="57">
        <v>4.8799999999999999E-6</v>
      </c>
      <c r="L104" s="7" t="s">
        <v>35</v>
      </c>
    </row>
    <row r="105" spans="3:12" x14ac:dyDescent="0.2">
      <c r="C105" s="13">
        <v>90</v>
      </c>
      <c r="D105" s="8" t="s">
        <v>97</v>
      </c>
      <c r="E105" s="8" t="s">
        <v>132</v>
      </c>
      <c r="F105" s="8" t="s">
        <v>136</v>
      </c>
      <c r="G105" s="8">
        <v>0</v>
      </c>
      <c r="H105" s="8">
        <v>-5.9734979535213997</v>
      </c>
      <c r="I105" s="8">
        <v>-38.452831638004902</v>
      </c>
      <c r="J105" s="8">
        <v>26.505835730962101</v>
      </c>
      <c r="K105" s="8">
        <v>1</v>
      </c>
      <c r="L105" s="7" t="s">
        <v>14</v>
      </c>
    </row>
    <row r="106" spans="3:12" x14ac:dyDescent="0.2">
      <c r="C106" s="13">
        <v>91</v>
      </c>
      <c r="D106" s="8" t="s">
        <v>97</v>
      </c>
      <c r="E106" s="8" t="s">
        <v>132</v>
      </c>
      <c r="F106" s="8" t="s">
        <v>137</v>
      </c>
      <c r="G106" s="8">
        <v>0</v>
      </c>
      <c r="H106" s="8">
        <v>-4.5498249200519902</v>
      </c>
      <c r="I106" s="8">
        <v>-37.029158604535503</v>
      </c>
      <c r="J106" s="8">
        <v>27.9295087644315</v>
      </c>
      <c r="K106" s="8">
        <v>1</v>
      </c>
      <c r="L106" s="7" t="s">
        <v>14</v>
      </c>
    </row>
    <row r="107" spans="3:12" x14ac:dyDescent="0.2">
      <c r="C107" s="13">
        <v>92</v>
      </c>
      <c r="D107" s="8" t="s">
        <v>97</v>
      </c>
      <c r="E107" s="8" t="s">
        <v>132</v>
      </c>
      <c r="F107" s="8" t="s">
        <v>138</v>
      </c>
      <c r="G107" s="8">
        <v>0</v>
      </c>
      <c r="H107" s="8">
        <v>1.30490898303638</v>
      </c>
      <c r="I107" s="8">
        <v>-23.8862117209435</v>
      </c>
      <c r="J107" s="8">
        <v>26.4960296870163</v>
      </c>
      <c r="K107" s="8">
        <v>1</v>
      </c>
      <c r="L107" s="7" t="s">
        <v>14</v>
      </c>
    </row>
    <row r="108" spans="3:12" x14ac:dyDescent="0.2">
      <c r="C108" s="13">
        <v>93</v>
      </c>
      <c r="D108" s="8" t="s">
        <v>97</v>
      </c>
      <c r="E108" s="8" t="s">
        <v>132</v>
      </c>
      <c r="F108" s="8" t="s">
        <v>139</v>
      </c>
      <c r="G108" s="8">
        <v>0</v>
      </c>
      <c r="H108" s="8">
        <v>-18.778984489185799</v>
      </c>
      <c r="I108" s="8">
        <v>-41.171091781612397</v>
      </c>
      <c r="J108" s="8">
        <v>3.6131228032407501</v>
      </c>
      <c r="K108" s="8">
        <v>0.23699999999999999</v>
      </c>
      <c r="L108" s="7" t="s">
        <v>14</v>
      </c>
    </row>
    <row r="109" spans="3:12" x14ac:dyDescent="0.2">
      <c r="C109" s="13">
        <v>94</v>
      </c>
      <c r="D109" s="8" t="s">
        <v>97</v>
      </c>
      <c r="E109" s="8" t="s">
        <v>132</v>
      </c>
      <c r="F109" s="8" t="s">
        <v>140</v>
      </c>
      <c r="G109" s="8">
        <v>0</v>
      </c>
      <c r="H109" s="8">
        <v>-40.647056711408098</v>
      </c>
      <c r="I109" s="8">
        <v>-70.460760310764499</v>
      </c>
      <c r="J109" s="8">
        <v>-10.833353112051601</v>
      </c>
      <c r="K109" s="8">
        <v>3.3599999999999998E-4</v>
      </c>
      <c r="L109" s="7" t="s">
        <v>36</v>
      </c>
    </row>
    <row r="110" spans="3:12" x14ac:dyDescent="0.2">
      <c r="C110" s="13">
        <v>95</v>
      </c>
      <c r="D110" s="8" t="s">
        <v>97</v>
      </c>
      <c r="E110" s="8" t="s">
        <v>132</v>
      </c>
      <c r="F110" s="8" t="s">
        <v>141</v>
      </c>
      <c r="G110" s="8">
        <v>0</v>
      </c>
      <c r="H110" s="8">
        <v>8.5666173879851506</v>
      </c>
      <c r="I110" s="8">
        <v>-18.079838964877599</v>
      </c>
      <c r="J110" s="8">
        <v>35.213073740847797</v>
      </c>
      <c r="K110" s="8">
        <v>1</v>
      </c>
      <c r="L110" s="7" t="s">
        <v>14</v>
      </c>
    </row>
    <row r="111" spans="3:12" x14ac:dyDescent="0.2">
      <c r="C111" s="13">
        <v>96</v>
      </c>
      <c r="D111" s="8" t="s">
        <v>97</v>
      </c>
      <c r="E111" s="8" t="s">
        <v>132</v>
      </c>
      <c r="F111" s="8" t="s">
        <v>142</v>
      </c>
      <c r="G111" s="8">
        <v>0</v>
      </c>
      <c r="H111" s="8">
        <v>2.4798336643041701</v>
      </c>
      <c r="I111" s="8">
        <v>-22.7112870396757</v>
      </c>
      <c r="J111" s="8">
        <v>27.6709543682841</v>
      </c>
      <c r="K111" s="8">
        <v>1</v>
      </c>
      <c r="L111" s="7" t="s">
        <v>14</v>
      </c>
    </row>
    <row r="112" spans="3:12" x14ac:dyDescent="0.2">
      <c r="C112" s="13">
        <v>97</v>
      </c>
      <c r="D112" s="8" t="s">
        <v>97</v>
      </c>
      <c r="E112" s="8" t="s">
        <v>132</v>
      </c>
      <c r="F112" s="8" t="s">
        <v>143</v>
      </c>
      <c r="G112" s="8">
        <v>0</v>
      </c>
      <c r="H112" s="8">
        <v>-6.1621422669635804</v>
      </c>
      <c r="I112" s="8">
        <v>-38.641475951447099</v>
      </c>
      <c r="J112" s="8">
        <v>26.317191417519901</v>
      </c>
      <c r="K112" s="8">
        <v>1</v>
      </c>
      <c r="L112" s="7" t="s">
        <v>14</v>
      </c>
    </row>
    <row r="113" spans="3:12" x14ac:dyDescent="0.2">
      <c r="C113" s="13">
        <v>98</v>
      </c>
      <c r="D113" s="8" t="s">
        <v>97</v>
      </c>
      <c r="E113" s="8" t="s">
        <v>132</v>
      </c>
      <c r="F113" s="8" t="s">
        <v>144</v>
      </c>
      <c r="G113" s="8">
        <v>0</v>
      </c>
      <c r="H113" s="8">
        <v>-27.5831782669636</v>
      </c>
      <c r="I113" s="8">
        <v>-56.405727673861499</v>
      </c>
      <c r="J113" s="8">
        <v>1.2393711399342899</v>
      </c>
      <c r="K113" s="8">
        <v>7.9399999999999998E-2</v>
      </c>
      <c r="L113" s="7" t="s">
        <v>14</v>
      </c>
    </row>
    <row r="114" spans="3:12" x14ac:dyDescent="0.2">
      <c r="C114" s="13">
        <v>99</v>
      </c>
      <c r="D114" s="8" t="s">
        <v>97</v>
      </c>
      <c r="E114" s="8" t="s">
        <v>132</v>
      </c>
      <c r="F114" s="8" t="s">
        <v>145</v>
      </c>
      <c r="G114" s="8">
        <v>0</v>
      </c>
      <c r="H114" s="8">
        <v>-42.5415097669636</v>
      </c>
      <c r="I114" s="8">
        <v>-82.7326346862218</v>
      </c>
      <c r="J114" s="8">
        <v>-2.3503848477054801</v>
      </c>
      <c r="K114" s="8">
        <v>2.53E-2</v>
      </c>
      <c r="L114" s="7" t="s">
        <v>16</v>
      </c>
    </row>
    <row r="115" spans="3:12" ht="16" thickBot="1" x14ac:dyDescent="0.25">
      <c r="C115" s="13">
        <v>100</v>
      </c>
      <c r="D115" s="8" t="s">
        <v>97</v>
      </c>
      <c r="E115" s="8" t="s">
        <v>132</v>
      </c>
      <c r="F115" s="8" t="s">
        <v>146</v>
      </c>
      <c r="G115" s="8">
        <v>0</v>
      </c>
      <c r="H115" s="8">
        <v>0.10060998990761</v>
      </c>
      <c r="I115" s="8">
        <v>-32.378723694575903</v>
      </c>
      <c r="J115" s="8">
        <v>32.579943674391103</v>
      </c>
      <c r="K115" s="8">
        <v>1</v>
      </c>
      <c r="L115" s="7" t="s">
        <v>14</v>
      </c>
    </row>
    <row r="116" spans="3:12" ht="16" thickBot="1" x14ac:dyDescent="0.25">
      <c r="C116" s="231"/>
      <c r="D116" s="232" t="s">
        <v>101</v>
      </c>
      <c r="E116" s="232" t="s">
        <v>102</v>
      </c>
      <c r="F116" s="232" t="s">
        <v>103</v>
      </c>
      <c r="G116" s="232" t="s">
        <v>104</v>
      </c>
      <c r="H116" s="232" t="s">
        <v>105</v>
      </c>
      <c r="I116" s="232" t="s">
        <v>106</v>
      </c>
      <c r="J116" s="232" t="s">
        <v>107</v>
      </c>
      <c r="K116" s="232" t="s">
        <v>108</v>
      </c>
      <c r="L116" s="63" t="s">
        <v>109</v>
      </c>
    </row>
    <row r="117" spans="3:12" x14ac:dyDescent="0.2">
      <c r="C117" s="13">
        <v>101</v>
      </c>
      <c r="D117" s="8" t="s">
        <v>97</v>
      </c>
      <c r="E117" s="8" t="s">
        <v>132</v>
      </c>
      <c r="F117" s="8" t="s">
        <v>147</v>
      </c>
      <c r="G117" s="8">
        <v>0</v>
      </c>
      <c r="H117" s="8">
        <v>-6.4907014887367502</v>
      </c>
      <c r="I117" s="8">
        <v>-40.833746815212002</v>
      </c>
      <c r="J117" s="8">
        <v>27.852343837738498</v>
      </c>
      <c r="K117" s="8">
        <v>1</v>
      </c>
      <c r="L117" s="7" t="s">
        <v>14</v>
      </c>
    </row>
    <row r="118" spans="3:12" x14ac:dyDescent="0.2">
      <c r="C118" s="13">
        <v>102</v>
      </c>
      <c r="D118" s="8" t="s">
        <v>97</v>
      </c>
      <c r="E118" s="8" t="s">
        <v>133</v>
      </c>
      <c r="F118" s="8" t="s">
        <v>134</v>
      </c>
      <c r="G118" s="8">
        <v>0</v>
      </c>
      <c r="H118" s="8">
        <v>-30.146191666666599</v>
      </c>
      <c r="I118" s="8">
        <v>-69.204944333985395</v>
      </c>
      <c r="J118" s="8">
        <v>8.9125610006521097</v>
      </c>
      <c r="K118" s="8">
        <v>0.38500000000000001</v>
      </c>
      <c r="L118" s="7" t="s">
        <v>14</v>
      </c>
    </row>
    <row r="119" spans="3:12" x14ac:dyDescent="0.2">
      <c r="C119" s="13">
        <v>103</v>
      </c>
      <c r="D119" s="8" t="s">
        <v>97</v>
      </c>
      <c r="E119" s="8" t="s">
        <v>133</v>
      </c>
      <c r="F119" s="8" t="s">
        <v>135</v>
      </c>
      <c r="G119" s="8">
        <v>0</v>
      </c>
      <c r="H119" s="8">
        <v>-72.531912857142899</v>
      </c>
      <c r="I119" s="8">
        <v>-104.585548799007</v>
      </c>
      <c r="J119" s="8">
        <v>-40.478276915278997</v>
      </c>
      <c r="K119" s="57">
        <v>6.5000000000000002E-12</v>
      </c>
      <c r="L119" s="7" t="s">
        <v>35</v>
      </c>
    </row>
    <row r="120" spans="3:12" x14ac:dyDescent="0.2">
      <c r="C120" s="13">
        <v>104</v>
      </c>
      <c r="D120" s="8" t="s">
        <v>97</v>
      </c>
      <c r="E120" s="8" t="s">
        <v>133</v>
      </c>
      <c r="F120" s="8" t="s">
        <v>136</v>
      </c>
      <c r="G120" s="8">
        <v>0</v>
      </c>
      <c r="H120" s="8">
        <v>-36.512430686557799</v>
      </c>
      <c r="I120" s="8">
        <v>-73.943013292476095</v>
      </c>
      <c r="J120" s="8">
        <v>0.91815191936047602</v>
      </c>
      <c r="K120" s="8">
        <v>6.54E-2</v>
      </c>
      <c r="L120" s="7" t="s">
        <v>14</v>
      </c>
    </row>
    <row r="121" spans="3:12" x14ac:dyDescent="0.2">
      <c r="C121" s="13">
        <v>105</v>
      </c>
      <c r="D121" s="8" t="s">
        <v>97</v>
      </c>
      <c r="E121" s="8" t="s">
        <v>133</v>
      </c>
      <c r="F121" s="8" t="s">
        <v>137</v>
      </c>
      <c r="G121" s="8">
        <v>0</v>
      </c>
      <c r="H121" s="8">
        <v>-35.0887576530884</v>
      </c>
      <c r="I121" s="8">
        <v>-72.519340259006597</v>
      </c>
      <c r="J121" s="8">
        <v>2.34182495282989</v>
      </c>
      <c r="K121" s="8">
        <v>9.69E-2</v>
      </c>
      <c r="L121" s="7" t="s">
        <v>14</v>
      </c>
    </row>
    <row r="122" spans="3:12" x14ac:dyDescent="0.2">
      <c r="C122" s="13">
        <v>106</v>
      </c>
      <c r="D122" s="8" t="s">
        <v>97</v>
      </c>
      <c r="E122" s="8" t="s">
        <v>133</v>
      </c>
      <c r="F122" s="8" t="s">
        <v>138</v>
      </c>
      <c r="G122" s="8">
        <v>0</v>
      </c>
      <c r="H122" s="8">
        <v>-29.234023749999999</v>
      </c>
      <c r="I122" s="8">
        <v>-60.550695986253501</v>
      </c>
      <c r="J122" s="8">
        <v>2.08264848625348</v>
      </c>
      <c r="K122" s="8">
        <v>0.10100000000000001</v>
      </c>
      <c r="L122" s="7" t="s">
        <v>14</v>
      </c>
    </row>
    <row r="123" spans="3:12" x14ac:dyDescent="0.2">
      <c r="C123" s="13">
        <v>107</v>
      </c>
      <c r="D123" s="8" t="s">
        <v>97</v>
      </c>
      <c r="E123" s="8" t="s">
        <v>133</v>
      </c>
      <c r="F123" s="8" t="s">
        <v>139</v>
      </c>
      <c r="G123" s="8">
        <v>0</v>
      </c>
      <c r="H123" s="8">
        <v>-49.317917222222199</v>
      </c>
      <c r="I123" s="8">
        <v>-78.430592582380896</v>
      </c>
      <c r="J123" s="8">
        <v>-20.205241862063499</v>
      </c>
      <c r="K123" s="57">
        <v>9.8899999999999998E-7</v>
      </c>
      <c r="L123" s="7" t="s">
        <v>35</v>
      </c>
    </row>
    <row r="124" spans="3:12" x14ac:dyDescent="0.2">
      <c r="C124" s="13">
        <v>108</v>
      </c>
      <c r="D124" s="8" t="s">
        <v>97</v>
      </c>
      <c r="E124" s="8" t="s">
        <v>133</v>
      </c>
      <c r="F124" s="8" t="s">
        <v>140</v>
      </c>
      <c r="G124" s="8">
        <v>0</v>
      </c>
      <c r="H124" s="8">
        <v>-71.185989444444402</v>
      </c>
      <c r="I124" s="8">
        <v>-106.32853232256799</v>
      </c>
      <c r="J124" s="8">
        <v>-36.0434465663213</v>
      </c>
      <c r="K124" s="57">
        <v>1.1800000000000001E-9</v>
      </c>
      <c r="L124" s="7" t="s">
        <v>35</v>
      </c>
    </row>
    <row r="125" spans="3:12" x14ac:dyDescent="0.2">
      <c r="C125" s="13">
        <v>109</v>
      </c>
      <c r="D125" s="8" t="s">
        <v>97</v>
      </c>
      <c r="E125" s="8" t="s">
        <v>133</v>
      </c>
      <c r="F125" s="8" t="s">
        <v>141</v>
      </c>
      <c r="G125" s="8">
        <v>0</v>
      </c>
      <c r="H125" s="8">
        <v>-21.9723153450512</v>
      </c>
      <c r="I125" s="8">
        <v>-54.471161998362902</v>
      </c>
      <c r="J125" s="8">
        <v>10.526531308260401</v>
      </c>
      <c r="K125" s="8">
        <v>0.64200000000000002</v>
      </c>
      <c r="L125" s="7" t="s">
        <v>14</v>
      </c>
    </row>
    <row r="126" spans="3:12" x14ac:dyDescent="0.2">
      <c r="C126" s="13">
        <v>110</v>
      </c>
      <c r="D126" s="8" t="s">
        <v>97</v>
      </c>
      <c r="E126" s="8" t="s">
        <v>133</v>
      </c>
      <c r="F126" s="8" t="s">
        <v>142</v>
      </c>
      <c r="G126" s="8">
        <v>0</v>
      </c>
      <c r="H126" s="8">
        <v>-28.059099068732198</v>
      </c>
      <c r="I126" s="8">
        <v>-59.375771304985697</v>
      </c>
      <c r="J126" s="8">
        <v>3.2575731675212598</v>
      </c>
      <c r="K126" s="8">
        <v>0.14399999999999999</v>
      </c>
      <c r="L126" s="7" t="s">
        <v>14</v>
      </c>
    </row>
    <row r="127" spans="3:12" x14ac:dyDescent="0.2">
      <c r="C127" s="13">
        <v>111</v>
      </c>
      <c r="D127" s="8" t="s">
        <v>97</v>
      </c>
      <c r="E127" s="8" t="s">
        <v>133</v>
      </c>
      <c r="F127" s="8" t="s">
        <v>143</v>
      </c>
      <c r="G127" s="8">
        <v>0</v>
      </c>
      <c r="H127" s="8">
        <v>-36.701075000000003</v>
      </c>
      <c r="I127" s="8">
        <v>-74.131657605918207</v>
      </c>
      <c r="J127" s="8">
        <v>0.729507605918293</v>
      </c>
      <c r="K127" s="8">
        <v>6.1899999999999997E-2</v>
      </c>
      <c r="L127" s="7" t="s">
        <v>14</v>
      </c>
    </row>
    <row r="128" spans="3:12" x14ac:dyDescent="0.2">
      <c r="C128" s="13">
        <v>112</v>
      </c>
      <c r="D128" s="8" t="s">
        <v>97</v>
      </c>
      <c r="E128" s="8" t="s">
        <v>133</v>
      </c>
      <c r="F128" s="8" t="s">
        <v>144</v>
      </c>
      <c r="G128" s="8">
        <v>0</v>
      </c>
      <c r="H128" s="8">
        <v>-58.122110999999997</v>
      </c>
      <c r="I128" s="8">
        <v>-92.427806619583606</v>
      </c>
      <c r="J128" s="8">
        <v>-23.816415380416402</v>
      </c>
      <c r="K128" s="57">
        <v>9.850000000000001E-7</v>
      </c>
      <c r="L128" s="7" t="s">
        <v>35</v>
      </c>
    </row>
    <row r="129" spans="3:12" x14ac:dyDescent="0.2">
      <c r="C129" s="13">
        <v>113</v>
      </c>
      <c r="D129" s="8" t="s">
        <v>97</v>
      </c>
      <c r="E129" s="8" t="s">
        <v>133</v>
      </c>
      <c r="F129" s="8" t="s">
        <v>145</v>
      </c>
      <c r="G129" s="8">
        <v>0</v>
      </c>
      <c r="H129" s="8">
        <v>-73.080442500000004</v>
      </c>
      <c r="I129" s="8">
        <v>-117.36890510490301</v>
      </c>
      <c r="J129" s="8">
        <v>-28.791979895097398</v>
      </c>
      <c r="K129" s="57">
        <v>2.2699999999999999E-6</v>
      </c>
      <c r="L129" s="7" t="s">
        <v>35</v>
      </c>
    </row>
    <row r="130" spans="3:12" x14ac:dyDescent="0.2">
      <c r="C130" s="13">
        <v>114</v>
      </c>
      <c r="D130" s="8" t="s">
        <v>97</v>
      </c>
      <c r="E130" s="8" t="s">
        <v>133</v>
      </c>
      <c r="F130" s="8" t="s">
        <v>146</v>
      </c>
      <c r="G130" s="8">
        <v>0</v>
      </c>
      <c r="H130" s="8">
        <v>-30.438322743128801</v>
      </c>
      <c r="I130" s="8">
        <v>-67.868905349047097</v>
      </c>
      <c r="J130" s="8">
        <v>6.9922598627894903</v>
      </c>
      <c r="K130" s="8">
        <v>0.28799999999999998</v>
      </c>
      <c r="L130" s="7" t="s">
        <v>14</v>
      </c>
    </row>
    <row r="131" spans="3:12" x14ac:dyDescent="0.2">
      <c r="C131" s="13">
        <v>115</v>
      </c>
      <c r="D131" s="8" t="s">
        <v>97</v>
      </c>
      <c r="E131" s="8" t="s">
        <v>133</v>
      </c>
      <c r="F131" s="8" t="s">
        <v>147</v>
      </c>
      <c r="G131" s="8">
        <v>0</v>
      </c>
      <c r="H131" s="8">
        <v>-37.029634221773101</v>
      </c>
      <c r="I131" s="8">
        <v>-76.088386889091893</v>
      </c>
      <c r="J131" s="8">
        <v>2.0291184455456102</v>
      </c>
      <c r="K131" s="8">
        <v>8.7099999999999997E-2</v>
      </c>
      <c r="L131" s="7" t="s">
        <v>14</v>
      </c>
    </row>
    <row r="132" spans="3:12" x14ac:dyDescent="0.2">
      <c r="C132" s="13">
        <v>116</v>
      </c>
      <c r="D132" s="8" t="s">
        <v>97</v>
      </c>
      <c r="E132" s="8" t="s">
        <v>134</v>
      </c>
      <c r="F132" s="8" t="s">
        <v>135</v>
      </c>
      <c r="G132" s="8">
        <v>0</v>
      </c>
      <c r="H132" s="8">
        <v>-42.385721190476197</v>
      </c>
      <c r="I132" s="8">
        <v>-77.675612903020294</v>
      </c>
      <c r="J132" s="8">
        <v>-7.0958294779321696</v>
      </c>
      <c r="K132" s="8">
        <v>3.8899999999999998E-3</v>
      </c>
      <c r="L132" s="7" t="s">
        <v>15</v>
      </c>
    </row>
    <row r="133" spans="3:12" x14ac:dyDescent="0.2">
      <c r="C133" s="13">
        <v>117</v>
      </c>
      <c r="D133" s="8" t="s">
        <v>97</v>
      </c>
      <c r="E133" s="8" t="s">
        <v>134</v>
      </c>
      <c r="F133" s="8" t="s">
        <v>136</v>
      </c>
      <c r="G133" s="8">
        <v>0</v>
      </c>
      <c r="H133" s="8">
        <v>-6.3662390198911503</v>
      </c>
      <c r="I133" s="8">
        <v>-46.602906304943602</v>
      </c>
      <c r="J133" s="8">
        <v>33.870428265161301</v>
      </c>
      <c r="K133" s="8">
        <v>1</v>
      </c>
      <c r="L133" s="7" t="s">
        <v>14</v>
      </c>
    </row>
    <row r="134" spans="3:12" x14ac:dyDescent="0.2">
      <c r="C134" s="13">
        <v>118</v>
      </c>
      <c r="D134" s="8" t="s">
        <v>97</v>
      </c>
      <c r="E134" s="8" t="s">
        <v>134</v>
      </c>
      <c r="F134" s="8" t="s">
        <v>137</v>
      </c>
      <c r="G134" s="8">
        <v>0</v>
      </c>
      <c r="H134" s="8">
        <v>-4.9425659864217399</v>
      </c>
      <c r="I134" s="8">
        <v>-45.179233271474203</v>
      </c>
      <c r="J134" s="8">
        <v>35.2941012986307</v>
      </c>
      <c r="K134" s="8">
        <v>1</v>
      </c>
      <c r="L134" s="7" t="s">
        <v>14</v>
      </c>
    </row>
    <row r="135" spans="3:12" x14ac:dyDescent="0.2">
      <c r="C135" s="13">
        <v>119</v>
      </c>
      <c r="D135" s="8" t="s">
        <v>97</v>
      </c>
      <c r="E135" s="8" t="s">
        <v>134</v>
      </c>
      <c r="F135" s="8" t="s">
        <v>138</v>
      </c>
      <c r="G135" s="8">
        <v>0</v>
      </c>
      <c r="H135" s="8">
        <v>0.91216791666663299</v>
      </c>
      <c r="I135" s="8">
        <v>-33.709715913397702</v>
      </c>
      <c r="J135" s="8">
        <v>35.534051746731002</v>
      </c>
      <c r="K135" s="8">
        <v>1</v>
      </c>
      <c r="L135" s="7" t="s">
        <v>14</v>
      </c>
    </row>
    <row r="136" spans="3:12" x14ac:dyDescent="0.2">
      <c r="C136" s="13">
        <v>120</v>
      </c>
      <c r="D136" s="8" t="s">
        <v>97</v>
      </c>
      <c r="E136" s="8" t="s">
        <v>134</v>
      </c>
      <c r="F136" s="8" t="s">
        <v>139</v>
      </c>
      <c r="G136" s="8">
        <v>0</v>
      </c>
      <c r="H136" s="8">
        <v>-19.1717255555556</v>
      </c>
      <c r="I136" s="8">
        <v>-51.813550667144099</v>
      </c>
      <c r="J136" s="8">
        <v>13.470099556032901</v>
      </c>
      <c r="K136" s="8">
        <v>0.85</v>
      </c>
      <c r="L136" s="7" t="s">
        <v>14</v>
      </c>
    </row>
    <row r="137" spans="3:12" x14ac:dyDescent="0.2">
      <c r="C137" s="13">
        <v>121</v>
      </c>
      <c r="D137" s="8" t="s">
        <v>97</v>
      </c>
      <c r="E137" s="8" t="s">
        <v>134</v>
      </c>
      <c r="F137" s="8" t="s">
        <v>140</v>
      </c>
      <c r="G137" s="8">
        <v>0</v>
      </c>
      <c r="H137" s="8">
        <v>-41.0397977777778</v>
      </c>
      <c r="I137" s="8">
        <v>-79.157237355092903</v>
      </c>
      <c r="J137" s="8">
        <v>-2.9223582004627202</v>
      </c>
      <c r="K137" s="8">
        <v>2.0299999999999999E-2</v>
      </c>
      <c r="L137" s="7" t="s">
        <v>16</v>
      </c>
    </row>
    <row r="138" spans="3:12" x14ac:dyDescent="0.2">
      <c r="C138" s="13">
        <v>122</v>
      </c>
      <c r="D138" s="8" t="s">
        <v>97</v>
      </c>
      <c r="E138" s="8" t="s">
        <v>134</v>
      </c>
      <c r="F138" s="8" t="s">
        <v>141</v>
      </c>
      <c r="G138" s="8">
        <v>0</v>
      </c>
      <c r="H138" s="8">
        <v>8.1738763216153991</v>
      </c>
      <c r="I138" s="8">
        <v>-27.5208839911392</v>
      </c>
      <c r="J138" s="8">
        <v>43.868636634369999</v>
      </c>
      <c r="K138" s="8">
        <v>1</v>
      </c>
      <c r="L138" s="7" t="s">
        <v>14</v>
      </c>
    </row>
    <row r="139" spans="3:12" x14ac:dyDescent="0.2">
      <c r="C139" s="13">
        <v>123</v>
      </c>
      <c r="D139" s="8" t="s">
        <v>97</v>
      </c>
      <c r="E139" s="8" t="s">
        <v>134</v>
      </c>
      <c r="F139" s="8" t="s">
        <v>142</v>
      </c>
      <c r="G139" s="8">
        <v>0</v>
      </c>
      <c r="H139" s="8">
        <v>2.0870925979344199</v>
      </c>
      <c r="I139" s="8">
        <v>-32.534791232129898</v>
      </c>
      <c r="J139" s="8">
        <v>36.708976427998699</v>
      </c>
      <c r="K139" s="8">
        <v>1</v>
      </c>
      <c r="L139" s="7" t="s">
        <v>14</v>
      </c>
    </row>
    <row r="140" spans="3:12" x14ac:dyDescent="0.2">
      <c r="C140" s="13">
        <v>124</v>
      </c>
      <c r="D140" s="8" t="s">
        <v>97</v>
      </c>
      <c r="E140" s="8" t="s">
        <v>134</v>
      </c>
      <c r="F140" s="8" t="s">
        <v>143</v>
      </c>
      <c r="G140" s="8">
        <v>0</v>
      </c>
      <c r="H140" s="8">
        <v>-6.5548833333333398</v>
      </c>
      <c r="I140" s="8">
        <v>-46.791550618385799</v>
      </c>
      <c r="J140" s="8">
        <v>33.681783951719098</v>
      </c>
      <c r="K140" s="8">
        <v>1</v>
      </c>
      <c r="L140" s="7" t="s">
        <v>14</v>
      </c>
    </row>
    <row r="141" spans="3:12" x14ac:dyDescent="0.2">
      <c r="C141" s="13">
        <v>125</v>
      </c>
      <c r="D141" s="8" t="s">
        <v>97</v>
      </c>
      <c r="E141" s="8" t="s">
        <v>134</v>
      </c>
      <c r="F141" s="8" t="s">
        <v>144</v>
      </c>
      <c r="G141" s="8">
        <v>0</v>
      </c>
      <c r="H141" s="8">
        <v>-27.975919333333401</v>
      </c>
      <c r="I141" s="8">
        <v>-65.323230239649703</v>
      </c>
      <c r="J141" s="8">
        <v>9.37139157298299</v>
      </c>
      <c r="K141" s="8">
        <v>0.443</v>
      </c>
      <c r="L141" s="7" t="s">
        <v>14</v>
      </c>
    </row>
    <row r="142" spans="3:12" x14ac:dyDescent="0.2">
      <c r="C142" s="13">
        <v>126</v>
      </c>
      <c r="D142" s="8" t="s">
        <v>97</v>
      </c>
      <c r="E142" s="8" t="s">
        <v>134</v>
      </c>
      <c r="F142" s="8" t="s">
        <v>145</v>
      </c>
      <c r="G142" s="8">
        <v>0</v>
      </c>
      <c r="H142" s="8">
        <v>-42.934250833333401</v>
      </c>
      <c r="I142" s="8">
        <v>-89.618389466228805</v>
      </c>
      <c r="J142" s="8">
        <v>3.7498877995620301</v>
      </c>
      <c r="K142" s="8">
        <v>0.115</v>
      </c>
      <c r="L142" s="7" t="s">
        <v>14</v>
      </c>
    </row>
    <row r="143" spans="3:12" x14ac:dyDescent="0.2">
      <c r="C143" s="13">
        <v>127</v>
      </c>
      <c r="D143" s="8" t="s">
        <v>97</v>
      </c>
      <c r="E143" s="8" t="s">
        <v>134</v>
      </c>
      <c r="F143" s="8" t="s">
        <v>146</v>
      </c>
      <c r="G143" s="8">
        <v>0</v>
      </c>
      <c r="H143" s="8">
        <v>-0.29213107646214098</v>
      </c>
      <c r="I143" s="8">
        <v>-40.528798361514603</v>
      </c>
      <c r="J143" s="8">
        <v>39.9445362085903</v>
      </c>
      <c r="K143" s="8">
        <v>1</v>
      </c>
      <c r="L143" s="7" t="s">
        <v>14</v>
      </c>
    </row>
    <row r="144" spans="3:12" x14ac:dyDescent="0.2">
      <c r="C144" s="13">
        <v>128</v>
      </c>
      <c r="D144" s="8" t="s">
        <v>97</v>
      </c>
      <c r="E144" s="8" t="s">
        <v>134</v>
      </c>
      <c r="F144" s="8" t="s">
        <v>147</v>
      </c>
      <c r="G144" s="8">
        <v>0</v>
      </c>
      <c r="H144" s="8">
        <v>-6.8834425551064999</v>
      </c>
      <c r="I144" s="8">
        <v>-48.639005536777802</v>
      </c>
      <c r="J144" s="8">
        <v>34.872120426564798</v>
      </c>
      <c r="K144" s="8">
        <v>1</v>
      </c>
      <c r="L144" s="7" t="s">
        <v>14</v>
      </c>
    </row>
    <row r="145" spans="3:12" x14ac:dyDescent="0.2">
      <c r="C145" s="13">
        <v>129</v>
      </c>
      <c r="D145" s="8" t="s">
        <v>97</v>
      </c>
      <c r="E145" s="8" t="s">
        <v>135</v>
      </c>
      <c r="F145" s="8" t="s">
        <v>136</v>
      </c>
      <c r="G145" s="8">
        <v>0</v>
      </c>
      <c r="H145" s="8">
        <v>36.0194821705851</v>
      </c>
      <c r="I145" s="8">
        <v>2.5405513128832902</v>
      </c>
      <c r="J145" s="8">
        <v>69.498413028286805</v>
      </c>
      <c r="K145" s="8">
        <v>2.0500000000000001E-2</v>
      </c>
      <c r="L145" s="7" t="s">
        <v>16</v>
      </c>
    </row>
    <row r="146" spans="3:12" x14ac:dyDescent="0.2">
      <c r="C146" s="13">
        <v>130</v>
      </c>
      <c r="D146" s="8" t="s">
        <v>97</v>
      </c>
      <c r="E146" s="8" t="s">
        <v>135</v>
      </c>
      <c r="F146" s="8" t="s">
        <v>137</v>
      </c>
      <c r="G146" s="8">
        <v>0</v>
      </c>
      <c r="H146" s="8">
        <v>37.443155204054499</v>
      </c>
      <c r="I146" s="8">
        <v>3.9642243463527</v>
      </c>
      <c r="J146" s="8">
        <v>70.922086061756303</v>
      </c>
      <c r="K146" s="8">
        <v>1.1900000000000001E-2</v>
      </c>
      <c r="L146" s="7" t="s">
        <v>16</v>
      </c>
    </row>
    <row r="147" spans="3:12" x14ac:dyDescent="0.2">
      <c r="C147" s="13">
        <v>131</v>
      </c>
      <c r="D147" s="8" t="s">
        <v>97</v>
      </c>
      <c r="E147" s="8" t="s">
        <v>135</v>
      </c>
      <c r="F147" s="8" t="s">
        <v>138</v>
      </c>
      <c r="G147" s="8">
        <v>0</v>
      </c>
      <c r="H147" s="8">
        <v>43.2978891071429</v>
      </c>
      <c r="I147" s="8">
        <v>16.830470322734801</v>
      </c>
      <c r="J147" s="8">
        <v>69.765307891550904</v>
      </c>
      <c r="K147" s="57">
        <v>2.96E-6</v>
      </c>
      <c r="L147" s="7" t="s">
        <v>35</v>
      </c>
    </row>
    <row r="148" spans="3:12" x14ac:dyDescent="0.2">
      <c r="C148" s="13">
        <v>132</v>
      </c>
      <c r="D148" s="8" t="s">
        <v>97</v>
      </c>
      <c r="E148" s="8" t="s">
        <v>135</v>
      </c>
      <c r="F148" s="8" t="s">
        <v>139</v>
      </c>
      <c r="G148" s="8">
        <v>0</v>
      </c>
      <c r="H148" s="8">
        <v>23.2139956349207</v>
      </c>
      <c r="I148" s="8">
        <v>-0.60486587822254401</v>
      </c>
      <c r="J148" s="8">
        <v>47.032857148063897</v>
      </c>
      <c r="K148" s="8">
        <v>6.6000000000000003E-2</v>
      </c>
      <c r="L148" s="7" t="s">
        <v>14</v>
      </c>
    </row>
    <row r="149" spans="3:12" x14ac:dyDescent="0.2">
      <c r="C149" s="51">
        <v>133</v>
      </c>
      <c r="D149" s="58" t="s">
        <v>97</v>
      </c>
      <c r="E149" s="58" t="s">
        <v>135</v>
      </c>
      <c r="F149" s="58" t="s">
        <v>140</v>
      </c>
      <c r="G149" s="58">
        <v>0</v>
      </c>
      <c r="H149" s="58">
        <v>1.3459234126984201</v>
      </c>
      <c r="I149" s="58">
        <v>-29.553730583698201</v>
      </c>
      <c r="J149" s="58">
        <v>32.245577409095098</v>
      </c>
      <c r="K149" s="58">
        <v>1</v>
      </c>
      <c r="L149" s="52" t="s">
        <v>14</v>
      </c>
    </row>
    <row r="150" spans="3:12" x14ac:dyDescent="0.2">
      <c r="C150" s="13">
        <v>134</v>
      </c>
      <c r="D150" s="8" t="s">
        <v>97</v>
      </c>
      <c r="E150" s="8" t="s">
        <v>135</v>
      </c>
      <c r="F150" s="8" t="s">
        <v>141</v>
      </c>
      <c r="G150" s="8">
        <v>0</v>
      </c>
      <c r="H150" s="8">
        <v>50.559597512091599</v>
      </c>
      <c r="I150" s="8">
        <v>22.703443237824501</v>
      </c>
      <c r="J150" s="8">
        <v>78.415751786358697</v>
      </c>
      <c r="K150" s="57">
        <v>9.2999999999999999E-8</v>
      </c>
      <c r="L150" s="7" t="s">
        <v>35</v>
      </c>
    </row>
    <row r="151" spans="3:12" x14ac:dyDescent="0.2">
      <c r="C151" s="13">
        <v>135</v>
      </c>
      <c r="D151" s="8" t="s">
        <v>97</v>
      </c>
      <c r="E151" s="8" t="s">
        <v>135</v>
      </c>
      <c r="F151" s="8" t="s">
        <v>142</v>
      </c>
      <c r="G151" s="8">
        <v>0</v>
      </c>
      <c r="H151" s="8">
        <v>44.472813788410598</v>
      </c>
      <c r="I151" s="8">
        <v>18.005395004002601</v>
      </c>
      <c r="J151" s="8">
        <v>70.940232572818701</v>
      </c>
      <c r="K151" s="57">
        <v>1.28E-6</v>
      </c>
      <c r="L151" s="7" t="s">
        <v>35</v>
      </c>
    </row>
    <row r="152" spans="3:12" x14ac:dyDescent="0.2">
      <c r="C152" s="13">
        <v>136</v>
      </c>
      <c r="D152" s="8" t="s">
        <v>97</v>
      </c>
      <c r="E152" s="8" t="s">
        <v>135</v>
      </c>
      <c r="F152" s="8" t="s">
        <v>143</v>
      </c>
      <c r="G152" s="8">
        <v>0</v>
      </c>
      <c r="H152" s="8">
        <v>35.830837857142903</v>
      </c>
      <c r="I152" s="8">
        <v>2.3519069994411099</v>
      </c>
      <c r="J152" s="8">
        <v>69.309768714844694</v>
      </c>
      <c r="K152" s="8">
        <v>2.1999999999999999E-2</v>
      </c>
      <c r="L152" s="7" t="s">
        <v>16</v>
      </c>
    </row>
    <row r="153" spans="3:12" x14ac:dyDescent="0.2">
      <c r="C153" s="13">
        <v>137</v>
      </c>
      <c r="D153" s="8" t="s">
        <v>97</v>
      </c>
      <c r="E153" s="8" t="s">
        <v>135</v>
      </c>
      <c r="F153" s="8" t="s">
        <v>144</v>
      </c>
      <c r="G153" s="8">
        <v>0</v>
      </c>
      <c r="H153" s="8">
        <v>14.409801857142901</v>
      </c>
      <c r="I153" s="8">
        <v>-15.5346642275917</v>
      </c>
      <c r="J153" s="8">
        <v>44.354267941877502</v>
      </c>
      <c r="K153" s="8">
        <v>0.97399999999999998</v>
      </c>
      <c r="L153" s="7" t="s">
        <v>14</v>
      </c>
    </row>
    <row r="154" spans="3:12" x14ac:dyDescent="0.2">
      <c r="C154" s="51">
        <v>138</v>
      </c>
      <c r="D154" s="58" t="s">
        <v>97</v>
      </c>
      <c r="E154" s="58" t="s">
        <v>135</v>
      </c>
      <c r="F154" s="58" t="s">
        <v>145</v>
      </c>
      <c r="G154" s="58">
        <v>0</v>
      </c>
      <c r="H154" s="58">
        <v>-0.54852964285716499</v>
      </c>
      <c r="I154" s="58">
        <v>-41.551678510500999</v>
      </c>
      <c r="J154" s="58">
        <v>40.454619224786697</v>
      </c>
      <c r="K154" s="58">
        <v>1</v>
      </c>
      <c r="L154" s="52" t="s">
        <v>14</v>
      </c>
    </row>
    <row r="155" spans="3:12" x14ac:dyDescent="0.2">
      <c r="C155" s="13">
        <v>139</v>
      </c>
      <c r="D155" s="8" t="s">
        <v>97</v>
      </c>
      <c r="E155" s="8" t="s">
        <v>135</v>
      </c>
      <c r="F155" s="8" t="s">
        <v>146</v>
      </c>
      <c r="G155" s="8">
        <v>0</v>
      </c>
      <c r="H155" s="8">
        <v>42.093590114014098</v>
      </c>
      <c r="I155" s="8">
        <v>8.6146592563123008</v>
      </c>
      <c r="J155" s="8">
        <v>75.572520971715903</v>
      </c>
      <c r="K155" s="8">
        <v>1.72E-3</v>
      </c>
      <c r="L155" s="7" t="s">
        <v>15</v>
      </c>
    </row>
    <row r="156" spans="3:12" x14ac:dyDescent="0.2">
      <c r="C156" s="13">
        <v>140</v>
      </c>
      <c r="D156" s="8" t="s">
        <v>97</v>
      </c>
      <c r="E156" s="8" t="s">
        <v>135</v>
      </c>
      <c r="F156" s="8" t="s">
        <v>147</v>
      </c>
      <c r="G156" s="8">
        <v>0</v>
      </c>
      <c r="H156" s="8">
        <v>35.502278635369699</v>
      </c>
      <c r="I156" s="8">
        <v>0.21238692282567201</v>
      </c>
      <c r="J156" s="8">
        <v>70.792170347913796</v>
      </c>
      <c r="K156" s="8">
        <v>4.6699999999999998E-2</v>
      </c>
      <c r="L156" s="7" t="s">
        <v>16</v>
      </c>
    </row>
    <row r="157" spans="3:12" x14ac:dyDescent="0.2">
      <c r="C157" s="13">
        <v>141</v>
      </c>
      <c r="D157" s="8" t="s">
        <v>97</v>
      </c>
      <c r="E157" s="8" t="s">
        <v>136</v>
      </c>
      <c r="F157" s="8" t="s">
        <v>137</v>
      </c>
      <c r="G157" s="8">
        <v>0</v>
      </c>
      <c r="H157" s="8">
        <v>1.4236730334694101</v>
      </c>
      <c r="I157" s="8">
        <v>-37.2344664522806</v>
      </c>
      <c r="J157" s="8">
        <v>40.081812519219397</v>
      </c>
      <c r="K157" s="8">
        <v>1</v>
      </c>
      <c r="L157" s="7" t="s">
        <v>14</v>
      </c>
    </row>
    <row r="158" spans="3:12" x14ac:dyDescent="0.2">
      <c r="C158" s="13">
        <v>142</v>
      </c>
      <c r="D158" s="8" t="s">
        <v>97</v>
      </c>
      <c r="E158" s="8" t="s">
        <v>136</v>
      </c>
      <c r="F158" s="8" t="s">
        <v>138</v>
      </c>
      <c r="G158" s="8">
        <v>0</v>
      </c>
      <c r="H158" s="8">
        <v>7.2784069365577899</v>
      </c>
      <c r="I158" s="8">
        <v>-25.4956253791973</v>
      </c>
      <c r="J158" s="8">
        <v>40.052439252312901</v>
      </c>
      <c r="K158" s="8">
        <v>1</v>
      </c>
      <c r="L158" s="7" t="s">
        <v>14</v>
      </c>
    </row>
    <row r="159" spans="3:12" x14ac:dyDescent="0.2">
      <c r="C159" s="13">
        <v>143</v>
      </c>
      <c r="D159" s="8" t="s">
        <v>97</v>
      </c>
      <c r="E159" s="8" t="s">
        <v>136</v>
      </c>
      <c r="F159" s="8" t="s">
        <v>139</v>
      </c>
      <c r="G159" s="8">
        <v>0</v>
      </c>
      <c r="H159" s="8">
        <v>-12.8054865356644</v>
      </c>
      <c r="I159" s="8">
        <v>-43.480412793232198</v>
      </c>
      <c r="J159" s="8">
        <v>17.869439721903301</v>
      </c>
      <c r="K159" s="8">
        <v>0.995</v>
      </c>
      <c r="L159" s="7" t="s">
        <v>14</v>
      </c>
    </row>
    <row r="160" spans="3:12" x14ac:dyDescent="0.2">
      <c r="C160" s="13">
        <v>144</v>
      </c>
      <c r="D160" s="8" t="s">
        <v>97</v>
      </c>
      <c r="E160" s="8" t="s">
        <v>136</v>
      </c>
      <c r="F160" s="8" t="s">
        <v>140</v>
      </c>
      <c r="G160" s="8">
        <v>0</v>
      </c>
      <c r="H160" s="8">
        <v>-34.673558757886703</v>
      </c>
      <c r="I160" s="8">
        <v>-71.120802195792294</v>
      </c>
      <c r="J160" s="8">
        <v>1.77368468001902</v>
      </c>
      <c r="K160" s="8">
        <v>8.4199999999999997E-2</v>
      </c>
      <c r="L160" s="7" t="s">
        <v>14</v>
      </c>
    </row>
    <row r="161" spans="3:12" x14ac:dyDescent="0.2">
      <c r="C161" s="13">
        <v>145</v>
      </c>
      <c r="D161" s="8" t="s">
        <v>97</v>
      </c>
      <c r="E161" s="8" t="s">
        <v>136</v>
      </c>
      <c r="F161" s="8" t="s">
        <v>141</v>
      </c>
      <c r="G161" s="8">
        <v>0</v>
      </c>
      <c r="H161" s="8">
        <v>14.5401153415065</v>
      </c>
      <c r="I161" s="8">
        <v>-19.365315905960198</v>
      </c>
      <c r="J161" s="8">
        <v>48.445546588973301</v>
      </c>
      <c r="K161" s="8">
        <v>0.99299999999999999</v>
      </c>
      <c r="L161" s="7" t="s">
        <v>14</v>
      </c>
    </row>
    <row r="162" spans="3:12" x14ac:dyDescent="0.2">
      <c r="C162" s="13">
        <v>146</v>
      </c>
      <c r="D162" s="8" t="s">
        <v>97</v>
      </c>
      <c r="E162" s="8" t="s">
        <v>136</v>
      </c>
      <c r="F162" s="8" t="s">
        <v>142</v>
      </c>
      <c r="G162" s="8">
        <v>0</v>
      </c>
      <c r="H162" s="8">
        <v>8.4533316178255706</v>
      </c>
      <c r="I162" s="8">
        <v>-24.320700697929599</v>
      </c>
      <c r="J162" s="8">
        <v>41.227363933580698</v>
      </c>
      <c r="K162" s="8">
        <v>1</v>
      </c>
      <c r="L162" s="7" t="s">
        <v>14</v>
      </c>
    </row>
    <row r="163" spans="3:12" x14ac:dyDescent="0.2">
      <c r="C163" s="13">
        <v>147</v>
      </c>
      <c r="D163" s="8" t="s">
        <v>97</v>
      </c>
      <c r="E163" s="8" t="s">
        <v>136</v>
      </c>
      <c r="F163" s="8" t="s">
        <v>143</v>
      </c>
      <c r="G163" s="8">
        <v>0</v>
      </c>
      <c r="H163" s="8">
        <v>-0.18864431344218199</v>
      </c>
      <c r="I163" s="8">
        <v>-38.846783799192202</v>
      </c>
      <c r="J163" s="8">
        <v>38.469495172307802</v>
      </c>
      <c r="K163" s="8">
        <v>1</v>
      </c>
      <c r="L163" s="7" t="s">
        <v>14</v>
      </c>
    </row>
    <row r="164" spans="3:12" x14ac:dyDescent="0.2">
      <c r="C164" s="13">
        <v>148</v>
      </c>
      <c r="D164" s="8" t="s">
        <v>97</v>
      </c>
      <c r="E164" s="8" t="s">
        <v>136</v>
      </c>
      <c r="F164" s="8" t="s">
        <v>144</v>
      </c>
      <c r="G164" s="8">
        <v>0</v>
      </c>
      <c r="H164" s="8">
        <v>-21.609680313442201</v>
      </c>
      <c r="I164" s="8">
        <v>-57.250723875952403</v>
      </c>
      <c r="J164" s="8">
        <v>14.031363249068001</v>
      </c>
      <c r="K164" s="8">
        <v>0.81200000000000006</v>
      </c>
      <c r="L164" s="7" t="s">
        <v>14</v>
      </c>
    </row>
    <row r="165" spans="3:12" x14ac:dyDescent="0.2">
      <c r="C165" s="13">
        <v>149</v>
      </c>
      <c r="D165" s="8" t="s">
        <v>97</v>
      </c>
      <c r="E165" s="8" t="s">
        <v>136</v>
      </c>
      <c r="F165" s="8" t="s">
        <v>145</v>
      </c>
      <c r="G165" s="8">
        <v>0</v>
      </c>
      <c r="H165" s="8">
        <v>-36.568011813442197</v>
      </c>
      <c r="I165" s="8">
        <v>-81.898698485795805</v>
      </c>
      <c r="J165" s="8">
        <v>8.7626748589112999</v>
      </c>
      <c r="K165" s="8">
        <v>0.30199999999999999</v>
      </c>
      <c r="L165" s="7" t="s">
        <v>14</v>
      </c>
    </row>
    <row r="166" spans="3:12" x14ac:dyDescent="0.2">
      <c r="C166" s="13">
        <v>150</v>
      </c>
      <c r="D166" s="8" t="s">
        <v>97</v>
      </c>
      <c r="E166" s="8" t="s">
        <v>136</v>
      </c>
      <c r="F166" s="8" t="s">
        <v>146</v>
      </c>
      <c r="G166" s="8">
        <v>0</v>
      </c>
      <c r="H166" s="8">
        <v>6.0741079434290102</v>
      </c>
      <c r="I166" s="8">
        <v>-32.584031542321</v>
      </c>
      <c r="J166" s="8">
        <v>44.732247429178997</v>
      </c>
      <c r="K166" s="8">
        <v>1</v>
      </c>
      <c r="L166" s="7" t="s">
        <v>14</v>
      </c>
    </row>
    <row r="167" spans="3:12" x14ac:dyDescent="0.2">
      <c r="C167" s="13">
        <v>151</v>
      </c>
      <c r="D167" s="8" t="s">
        <v>97</v>
      </c>
      <c r="E167" s="8" t="s">
        <v>136</v>
      </c>
      <c r="F167" s="8" t="s">
        <v>147</v>
      </c>
      <c r="G167" s="8">
        <v>0</v>
      </c>
      <c r="H167" s="8">
        <v>-0.51720353521534401</v>
      </c>
      <c r="I167" s="8">
        <v>-40.7538708202678</v>
      </c>
      <c r="J167" s="8">
        <v>39.719463749837097</v>
      </c>
      <c r="K167" s="8">
        <v>1</v>
      </c>
      <c r="L167" s="7" t="s">
        <v>14</v>
      </c>
    </row>
    <row r="168" spans="3:12" x14ac:dyDescent="0.2">
      <c r="C168" s="13">
        <v>152</v>
      </c>
      <c r="D168" s="8" t="s">
        <v>97</v>
      </c>
      <c r="E168" s="8" t="s">
        <v>137</v>
      </c>
      <c r="F168" s="8" t="s">
        <v>138</v>
      </c>
      <c r="G168" s="8">
        <v>0</v>
      </c>
      <c r="H168" s="8">
        <v>5.8547339030883698</v>
      </c>
      <c r="I168" s="8">
        <v>-26.919298412666802</v>
      </c>
      <c r="J168" s="8">
        <v>38.628766218843502</v>
      </c>
      <c r="K168" s="8">
        <v>1</v>
      </c>
      <c r="L168" s="7" t="s">
        <v>14</v>
      </c>
    </row>
    <row r="169" spans="3:12" x14ac:dyDescent="0.2">
      <c r="C169" s="13">
        <v>153</v>
      </c>
      <c r="D169" s="8" t="s">
        <v>97</v>
      </c>
      <c r="E169" s="8" t="s">
        <v>137</v>
      </c>
      <c r="F169" s="8" t="s">
        <v>139</v>
      </c>
      <c r="G169" s="8">
        <v>0</v>
      </c>
      <c r="H169" s="8">
        <v>-14.229159569133801</v>
      </c>
      <c r="I169" s="8">
        <v>-44.904085826701603</v>
      </c>
      <c r="J169" s="8">
        <v>16.445766688433899</v>
      </c>
      <c r="K169" s="8">
        <v>0.98199999999999998</v>
      </c>
      <c r="L169" s="7" t="s">
        <v>14</v>
      </c>
    </row>
    <row r="170" spans="3:12" x14ac:dyDescent="0.2">
      <c r="C170" s="13">
        <v>154</v>
      </c>
      <c r="D170" s="8" t="s">
        <v>97</v>
      </c>
      <c r="E170" s="8" t="s">
        <v>137</v>
      </c>
      <c r="F170" s="8" t="s">
        <v>140</v>
      </c>
      <c r="G170" s="8">
        <v>0</v>
      </c>
      <c r="H170" s="8">
        <v>-36.097231791356101</v>
      </c>
      <c r="I170" s="8">
        <v>-72.544475229261707</v>
      </c>
      <c r="J170" s="8">
        <v>0.35001164654960298</v>
      </c>
      <c r="K170" s="8">
        <v>5.5599999999999997E-2</v>
      </c>
      <c r="L170" s="7" t="s">
        <v>14</v>
      </c>
    </row>
    <row r="171" spans="3:12" x14ac:dyDescent="0.2">
      <c r="C171" s="13">
        <v>155</v>
      </c>
      <c r="D171" s="8" t="s">
        <v>97</v>
      </c>
      <c r="E171" s="8" t="s">
        <v>137</v>
      </c>
      <c r="F171" s="8" t="s">
        <v>141</v>
      </c>
      <c r="G171" s="8">
        <v>0</v>
      </c>
      <c r="H171" s="8">
        <v>13.116442308037101</v>
      </c>
      <c r="I171" s="8">
        <v>-20.788988939429601</v>
      </c>
      <c r="J171" s="8">
        <v>47.021873555503902</v>
      </c>
      <c r="K171" s="8">
        <v>0.998</v>
      </c>
      <c r="L171" s="7" t="s">
        <v>14</v>
      </c>
    </row>
    <row r="172" spans="3:12" x14ac:dyDescent="0.2">
      <c r="C172" s="13">
        <v>156</v>
      </c>
      <c r="D172" s="8" t="s">
        <v>97</v>
      </c>
      <c r="E172" s="8" t="s">
        <v>137</v>
      </c>
      <c r="F172" s="8" t="s">
        <v>142</v>
      </c>
      <c r="G172" s="8">
        <v>0</v>
      </c>
      <c r="H172" s="8">
        <v>7.0296585843561603</v>
      </c>
      <c r="I172" s="8">
        <v>-25.744373731399001</v>
      </c>
      <c r="J172" s="8">
        <v>39.803690900111299</v>
      </c>
      <c r="K172" s="8">
        <v>1</v>
      </c>
      <c r="L172" s="7" t="s">
        <v>14</v>
      </c>
    </row>
    <row r="173" spans="3:12" x14ac:dyDescent="0.2">
      <c r="C173" s="13">
        <v>157</v>
      </c>
      <c r="D173" s="8" t="s">
        <v>97</v>
      </c>
      <c r="E173" s="8" t="s">
        <v>137</v>
      </c>
      <c r="F173" s="8" t="s">
        <v>143</v>
      </c>
      <c r="G173" s="8">
        <v>0</v>
      </c>
      <c r="H173" s="8">
        <v>-1.6123173469115999</v>
      </c>
      <c r="I173" s="8">
        <v>-40.270456832661601</v>
      </c>
      <c r="J173" s="8">
        <v>37.045822138838403</v>
      </c>
      <c r="K173" s="8">
        <v>1</v>
      </c>
      <c r="L173" s="7" t="s">
        <v>14</v>
      </c>
    </row>
    <row r="174" spans="3:12" x14ac:dyDescent="0.2">
      <c r="C174" s="13">
        <v>158</v>
      </c>
      <c r="D174" s="8" t="s">
        <v>97</v>
      </c>
      <c r="E174" s="8" t="s">
        <v>137</v>
      </c>
      <c r="F174" s="8" t="s">
        <v>144</v>
      </c>
      <c r="G174" s="8">
        <v>0</v>
      </c>
      <c r="H174" s="8">
        <v>-23.0333533469116</v>
      </c>
      <c r="I174" s="8">
        <v>-58.674396909421802</v>
      </c>
      <c r="J174" s="8">
        <v>12.6076902155986</v>
      </c>
      <c r="K174" s="8">
        <v>0.72</v>
      </c>
      <c r="L174" s="7" t="s">
        <v>14</v>
      </c>
    </row>
    <row r="175" spans="3:12" x14ac:dyDescent="0.2">
      <c r="C175" s="13">
        <v>159</v>
      </c>
      <c r="D175" s="8" t="s">
        <v>97</v>
      </c>
      <c r="E175" s="8" t="s">
        <v>137</v>
      </c>
      <c r="F175" s="8" t="s">
        <v>145</v>
      </c>
      <c r="G175" s="8">
        <v>0</v>
      </c>
      <c r="H175" s="8">
        <v>-37.991684846911703</v>
      </c>
      <c r="I175" s="8">
        <v>-83.322371519265204</v>
      </c>
      <c r="J175" s="8">
        <v>7.3390018254418896</v>
      </c>
      <c r="K175" s="8">
        <v>0.23799999999999999</v>
      </c>
      <c r="L175" s="7" t="s">
        <v>14</v>
      </c>
    </row>
    <row r="176" spans="3:12" x14ac:dyDescent="0.2">
      <c r="C176" s="13">
        <v>160</v>
      </c>
      <c r="D176" s="8" t="s">
        <v>97</v>
      </c>
      <c r="E176" s="8" t="s">
        <v>137</v>
      </c>
      <c r="F176" s="8" t="s">
        <v>146</v>
      </c>
      <c r="G176" s="8">
        <v>0</v>
      </c>
      <c r="H176" s="8">
        <v>4.6504349099595998</v>
      </c>
      <c r="I176" s="8">
        <v>-34.007704575790399</v>
      </c>
      <c r="J176" s="8">
        <v>43.308574395709599</v>
      </c>
      <c r="K176" s="8">
        <v>1</v>
      </c>
      <c r="L176" s="7" t="s">
        <v>14</v>
      </c>
    </row>
    <row r="177" spans="3:12" x14ac:dyDescent="0.2">
      <c r="C177" s="13">
        <v>161</v>
      </c>
      <c r="D177" s="8" t="s">
        <v>97</v>
      </c>
      <c r="E177" s="8" t="s">
        <v>137</v>
      </c>
      <c r="F177" s="8" t="s">
        <v>147</v>
      </c>
      <c r="G177" s="8">
        <v>0</v>
      </c>
      <c r="H177" s="8">
        <v>-1.94087656868476</v>
      </c>
      <c r="I177" s="8">
        <v>-42.177543853737198</v>
      </c>
      <c r="J177" s="8">
        <v>38.295790716367698</v>
      </c>
      <c r="K177" s="8">
        <v>1</v>
      </c>
      <c r="L177" s="7" t="s">
        <v>14</v>
      </c>
    </row>
    <row r="178" spans="3:12" x14ac:dyDescent="0.2">
      <c r="C178" s="13">
        <v>162</v>
      </c>
      <c r="D178" s="8" t="s">
        <v>97</v>
      </c>
      <c r="E178" s="8" t="s">
        <v>138</v>
      </c>
      <c r="F178" s="8" t="s">
        <v>139</v>
      </c>
      <c r="G178" s="8">
        <v>0</v>
      </c>
      <c r="H178" s="8">
        <v>-20.083893472222201</v>
      </c>
      <c r="I178" s="8">
        <v>-42.901354913882997</v>
      </c>
      <c r="J178" s="8">
        <v>2.7335679694386301</v>
      </c>
      <c r="K178" s="8">
        <v>0.16700000000000001</v>
      </c>
      <c r="L178" s="7" t="s">
        <v>14</v>
      </c>
    </row>
    <row r="179" spans="3:12" x14ac:dyDescent="0.2">
      <c r="C179" s="13">
        <v>163</v>
      </c>
      <c r="D179" s="8" t="s">
        <v>97</v>
      </c>
      <c r="E179" s="8" t="s">
        <v>138</v>
      </c>
      <c r="F179" s="8" t="s">
        <v>140</v>
      </c>
      <c r="G179" s="8">
        <v>0</v>
      </c>
      <c r="H179" s="8">
        <v>-41.951965694444397</v>
      </c>
      <c r="I179" s="8">
        <v>-72.086447603984794</v>
      </c>
      <c r="J179" s="8">
        <v>-11.8174837849041</v>
      </c>
      <c r="K179" s="8">
        <v>2.1100000000000001E-4</v>
      </c>
      <c r="L179" s="7" t="s">
        <v>36</v>
      </c>
    </row>
    <row r="180" spans="3:12" x14ac:dyDescent="0.2">
      <c r="C180" s="13">
        <v>164</v>
      </c>
      <c r="D180" s="8" t="s">
        <v>97</v>
      </c>
      <c r="E180" s="8" t="s">
        <v>138</v>
      </c>
      <c r="F180" s="8" t="s">
        <v>141</v>
      </c>
      <c r="G180" s="8">
        <v>0</v>
      </c>
      <c r="H180" s="8">
        <v>7.2617084049487604</v>
      </c>
      <c r="I180" s="8">
        <v>-19.743174742570201</v>
      </c>
      <c r="J180" s="8">
        <v>34.266591552467702</v>
      </c>
      <c r="K180" s="8">
        <v>1</v>
      </c>
      <c r="L180" s="7" t="s">
        <v>14</v>
      </c>
    </row>
    <row r="181" spans="3:12" x14ac:dyDescent="0.2">
      <c r="C181" s="13">
        <v>165</v>
      </c>
      <c r="D181" s="8" t="s">
        <v>97</v>
      </c>
      <c r="E181" s="8" t="s">
        <v>138</v>
      </c>
      <c r="F181" s="8" t="s">
        <v>142</v>
      </c>
      <c r="G181" s="8">
        <v>0</v>
      </c>
      <c r="H181" s="8">
        <v>1.17492468126778</v>
      </c>
      <c r="I181" s="8">
        <v>-24.395031125667401</v>
      </c>
      <c r="J181" s="8">
        <v>26.744880488202998</v>
      </c>
      <c r="K181" s="8">
        <v>1</v>
      </c>
      <c r="L181" s="7" t="s">
        <v>14</v>
      </c>
    </row>
    <row r="182" spans="3:12" x14ac:dyDescent="0.2">
      <c r="C182" s="13">
        <v>166</v>
      </c>
      <c r="D182" s="8" t="s">
        <v>97</v>
      </c>
      <c r="E182" s="8" t="s">
        <v>138</v>
      </c>
      <c r="F182" s="8" t="s">
        <v>143</v>
      </c>
      <c r="G182" s="8">
        <v>0</v>
      </c>
      <c r="H182" s="8">
        <v>-7.4670512499999697</v>
      </c>
      <c r="I182" s="8">
        <v>-40.241083565755098</v>
      </c>
      <c r="J182" s="8">
        <v>25.306981065755199</v>
      </c>
      <c r="K182" s="8">
        <v>1</v>
      </c>
      <c r="L182" s="7" t="s">
        <v>14</v>
      </c>
    </row>
    <row r="183" spans="3:12" x14ac:dyDescent="0.2">
      <c r="C183" s="13">
        <v>167</v>
      </c>
      <c r="D183" s="8" t="s">
        <v>97</v>
      </c>
      <c r="E183" s="8" t="s">
        <v>138</v>
      </c>
      <c r="F183" s="8" t="s">
        <v>144</v>
      </c>
      <c r="G183" s="8">
        <v>0</v>
      </c>
      <c r="H183" s="8">
        <v>-28.888087250000002</v>
      </c>
      <c r="I183" s="8">
        <v>-58.042322481938498</v>
      </c>
      <c r="J183" s="8">
        <v>0.266147981938548</v>
      </c>
      <c r="K183" s="8">
        <v>5.5300000000000002E-2</v>
      </c>
      <c r="L183" s="7" t="s">
        <v>14</v>
      </c>
    </row>
    <row r="184" spans="3:12" x14ac:dyDescent="0.2">
      <c r="C184" s="13">
        <v>168</v>
      </c>
      <c r="D184" s="8" t="s">
        <v>97</v>
      </c>
      <c r="E184" s="8" t="s">
        <v>138</v>
      </c>
      <c r="F184" s="8" t="s">
        <v>145</v>
      </c>
      <c r="G184" s="8">
        <v>0</v>
      </c>
      <c r="H184" s="8">
        <v>-43.846418749999998</v>
      </c>
      <c r="I184" s="8">
        <v>-84.276068759881994</v>
      </c>
      <c r="J184" s="8">
        <v>-3.4167687401180502</v>
      </c>
      <c r="K184" s="8">
        <v>1.84E-2</v>
      </c>
      <c r="L184" s="7" t="s">
        <v>16</v>
      </c>
    </row>
    <row r="185" spans="3:12" x14ac:dyDescent="0.2">
      <c r="C185" s="13">
        <v>169</v>
      </c>
      <c r="D185" s="8" t="s">
        <v>97</v>
      </c>
      <c r="E185" s="8" t="s">
        <v>138</v>
      </c>
      <c r="F185" s="8" t="s">
        <v>146</v>
      </c>
      <c r="G185" s="8">
        <v>0</v>
      </c>
      <c r="H185" s="8">
        <v>-1.20429899312877</v>
      </c>
      <c r="I185" s="8">
        <v>-33.978331308883902</v>
      </c>
      <c r="J185" s="8">
        <v>31.569733322626401</v>
      </c>
      <c r="K185" s="8">
        <v>1</v>
      </c>
      <c r="L185" s="7" t="s">
        <v>14</v>
      </c>
    </row>
    <row r="186" spans="3:12" x14ac:dyDescent="0.2">
      <c r="C186" s="13">
        <v>170</v>
      </c>
      <c r="D186" s="8" t="s">
        <v>97</v>
      </c>
      <c r="E186" s="8" t="s">
        <v>138</v>
      </c>
      <c r="F186" s="8" t="s">
        <v>147</v>
      </c>
      <c r="G186" s="8">
        <v>0</v>
      </c>
      <c r="H186" s="8">
        <v>-7.7956104717731298</v>
      </c>
      <c r="I186" s="8">
        <v>-42.4174943018375</v>
      </c>
      <c r="J186" s="8">
        <v>26.8262733582912</v>
      </c>
      <c r="K186" s="8">
        <v>1</v>
      </c>
      <c r="L186" s="7" t="s">
        <v>14</v>
      </c>
    </row>
    <row r="187" spans="3:12" x14ac:dyDescent="0.2">
      <c r="C187" s="13">
        <v>171</v>
      </c>
      <c r="D187" s="8" t="s">
        <v>97</v>
      </c>
      <c r="E187" s="8" t="s">
        <v>139</v>
      </c>
      <c r="F187" s="8" t="s">
        <v>140</v>
      </c>
      <c r="G187" s="8">
        <v>0</v>
      </c>
      <c r="H187" s="8">
        <v>-21.868072222222199</v>
      </c>
      <c r="I187" s="8">
        <v>-49.705114210003103</v>
      </c>
      <c r="J187" s="8">
        <v>5.96896976555864</v>
      </c>
      <c r="K187" s="8">
        <v>0.35099999999999998</v>
      </c>
      <c r="L187" s="7" t="s">
        <v>14</v>
      </c>
    </row>
    <row r="188" spans="3:12" x14ac:dyDescent="0.2">
      <c r="C188" s="13">
        <v>172</v>
      </c>
      <c r="D188" s="8" t="s">
        <v>97</v>
      </c>
      <c r="E188" s="8" t="s">
        <v>139</v>
      </c>
      <c r="F188" s="8" t="s">
        <v>141</v>
      </c>
      <c r="G188" s="8">
        <v>0</v>
      </c>
      <c r="H188" s="8">
        <v>27.345601877170999</v>
      </c>
      <c r="I188" s="8">
        <v>2.9309009680012599</v>
      </c>
      <c r="J188" s="8">
        <v>51.760302786340702</v>
      </c>
      <c r="K188" s="8">
        <v>1.17E-2</v>
      </c>
      <c r="L188" s="7" t="s">
        <v>16</v>
      </c>
    </row>
    <row r="189" spans="3:12" x14ac:dyDescent="0.2">
      <c r="C189" s="13">
        <v>173</v>
      </c>
      <c r="D189" s="8" t="s">
        <v>97</v>
      </c>
      <c r="E189" s="8" t="s">
        <v>139</v>
      </c>
      <c r="F189" s="8" t="s">
        <v>142</v>
      </c>
      <c r="G189" s="8">
        <v>0</v>
      </c>
      <c r="H189" s="8">
        <v>21.258818153490001</v>
      </c>
      <c r="I189" s="8">
        <v>-1.5586432881708501</v>
      </c>
      <c r="J189" s="8">
        <v>44.076279595150801</v>
      </c>
      <c r="K189" s="8">
        <v>0.10299999999999999</v>
      </c>
      <c r="L189" s="7" t="s">
        <v>14</v>
      </c>
    </row>
    <row r="190" spans="3:12" x14ac:dyDescent="0.2">
      <c r="C190" s="13">
        <v>174</v>
      </c>
      <c r="D190" s="8" t="s">
        <v>97</v>
      </c>
      <c r="E190" s="8" t="s">
        <v>139</v>
      </c>
      <c r="F190" s="8" t="s">
        <v>143</v>
      </c>
      <c r="G190" s="8">
        <v>0</v>
      </c>
      <c r="H190" s="8">
        <v>12.6168422222222</v>
      </c>
      <c r="I190" s="8">
        <v>-18.058084035345502</v>
      </c>
      <c r="J190" s="8">
        <v>43.291768479790001</v>
      </c>
      <c r="K190" s="8">
        <v>0.995</v>
      </c>
      <c r="L190" s="7" t="s">
        <v>14</v>
      </c>
    </row>
    <row r="191" spans="3:12" x14ac:dyDescent="0.2">
      <c r="C191" s="13">
        <v>175</v>
      </c>
      <c r="D191" s="8" t="s">
        <v>97</v>
      </c>
      <c r="E191" s="8" t="s">
        <v>139</v>
      </c>
      <c r="F191" s="8" t="s">
        <v>144</v>
      </c>
      <c r="G191" s="8">
        <v>0</v>
      </c>
      <c r="H191" s="8">
        <v>-8.8041937777777797</v>
      </c>
      <c r="I191" s="8">
        <v>-35.5770034665696</v>
      </c>
      <c r="J191" s="8">
        <v>17.968615911013998</v>
      </c>
      <c r="K191" s="8">
        <v>1</v>
      </c>
      <c r="L191" s="7" t="s">
        <v>14</v>
      </c>
    </row>
    <row r="192" spans="3:12" x14ac:dyDescent="0.2">
      <c r="C192" s="13">
        <v>176</v>
      </c>
      <c r="D192" s="8" t="s">
        <v>97</v>
      </c>
      <c r="E192" s="8" t="s">
        <v>139</v>
      </c>
      <c r="F192" s="8" t="s">
        <v>145</v>
      </c>
      <c r="G192" s="8">
        <v>0</v>
      </c>
      <c r="H192" s="8">
        <v>-23.762525277777801</v>
      </c>
      <c r="I192" s="8">
        <v>-62.5100478643202</v>
      </c>
      <c r="J192" s="8">
        <v>14.9849973087645</v>
      </c>
      <c r="K192" s="8">
        <v>0.79700000000000004</v>
      </c>
      <c r="L192" s="7" t="s">
        <v>14</v>
      </c>
    </row>
    <row r="193" spans="3:12" x14ac:dyDescent="0.2">
      <c r="C193" s="13">
        <v>177</v>
      </c>
      <c r="D193" s="8" t="s">
        <v>97</v>
      </c>
      <c r="E193" s="8" t="s">
        <v>139</v>
      </c>
      <c r="F193" s="8" t="s">
        <v>146</v>
      </c>
      <c r="G193" s="8">
        <v>0</v>
      </c>
      <c r="H193" s="8">
        <v>18.879594479093399</v>
      </c>
      <c r="I193" s="8">
        <v>-11.795331778474299</v>
      </c>
      <c r="J193" s="8">
        <v>49.554520736661203</v>
      </c>
      <c r="K193" s="8">
        <v>0.79200000000000004</v>
      </c>
      <c r="L193" s="7" t="s">
        <v>14</v>
      </c>
    </row>
    <row r="194" spans="3:12" x14ac:dyDescent="0.2">
      <c r="C194" s="13">
        <v>178</v>
      </c>
      <c r="D194" s="8" t="s">
        <v>97</v>
      </c>
      <c r="E194" s="8" t="s">
        <v>139</v>
      </c>
      <c r="F194" s="8" t="s">
        <v>147</v>
      </c>
      <c r="G194" s="8">
        <v>0</v>
      </c>
      <c r="H194" s="8">
        <v>12.2882830004491</v>
      </c>
      <c r="I194" s="8">
        <v>-20.353542111139401</v>
      </c>
      <c r="J194" s="8">
        <v>44.930108112037601</v>
      </c>
      <c r="K194" s="8">
        <v>0.999</v>
      </c>
      <c r="L194" s="7" t="s">
        <v>14</v>
      </c>
    </row>
    <row r="195" spans="3:12" x14ac:dyDescent="0.2">
      <c r="C195" s="13">
        <v>179</v>
      </c>
      <c r="D195" s="8" t="s">
        <v>97</v>
      </c>
      <c r="E195" s="8" t="s">
        <v>140</v>
      </c>
      <c r="F195" s="8" t="s">
        <v>141</v>
      </c>
      <c r="G195" s="8">
        <v>0</v>
      </c>
      <c r="H195" s="8">
        <v>49.213674099393202</v>
      </c>
      <c r="I195" s="8">
        <v>17.85242294771</v>
      </c>
      <c r="J195" s="8">
        <v>80.574925251076394</v>
      </c>
      <c r="K195" s="57">
        <v>1.0000000000000001E-5</v>
      </c>
      <c r="L195" s="7" t="s">
        <v>35</v>
      </c>
    </row>
    <row r="196" spans="3:12" x14ac:dyDescent="0.2">
      <c r="C196" s="13">
        <v>180</v>
      </c>
      <c r="D196" s="8" t="s">
        <v>97</v>
      </c>
      <c r="E196" s="8" t="s">
        <v>140</v>
      </c>
      <c r="F196" s="8" t="s">
        <v>142</v>
      </c>
      <c r="G196" s="8">
        <v>0</v>
      </c>
      <c r="H196" s="8">
        <v>43.1268903757122</v>
      </c>
      <c r="I196" s="8">
        <v>12.992408466171799</v>
      </c>
      <c r="J196" s="8">
        <v>73.261372285252605</v>
      </c>
      <c r="K196" s="8">
        <v>1.11E-4</v>
      </c>
      <c r="L196" s="7" t="s">
        <v>36</v>
      </c>
    </row>
    <row r="197" spans="3:12" x14ac:dyDescent="0.2">
      <c r="C197" s="13">
        <v>181</v>
      </c>
      <c r="D197" s="8" t="s">
        <v>97</v>
      </c>
      <c r="E197" s="8" t="s">
        <v>140</v>
      </c>
      <c r="F197" s="8" t="s">
        <v>143</v>
      </c>
      <c r="G197" s="8">
        <v>0</v>
      </c>
      <c r="H197" s="8">
        <v>34.484914444444499</v>
      </c>
      <c r="I197" s="8">
        <v>-1.9623289934612</v>
      </c>
      <c r="J197" s="8">
        <v>70.932157882350097</v>
      </c>
      <c r="K197" s="8">
        <v>8.8800000000000004E-2</v>
      </c>
      <c r="L197" s="7" t="s">
        <v>14</v>
      </c>
    </row>
    <row r="198" spans="3:12" x14ac:dyDescent="0.2">
      <c r="C198" s="13">
        <v>182</v>
      </c>
      <c r="D198" s="8" t="s">
        <v>97</v>
      </c>
      <c r="E198" s="8" t="s">
        <v>140</v>
      </c>
      <c r="F198" s="8" t="s">
        <v>144</v>
      </c>
      <c r="G198" s="8">
        <v>0</v>
      </c>
      <c r="H198" s="8">
        <v>13.0638784444445</v>
      </c>
      <c r="I198" s="8">
        <v>-20.1661349763624</v>
      </c>
      <c r="J198" s="8">
        <v>46.293891865251297</v>
      </c>
      <c r="K198" s="8">
        <v>0.997</v>
      </c>
      <c r="L198" s="7" t="s">
        <v>14</v>
      </c>
    </row>
    <row r="199" spans="3:12" x14ac:dyDescent="0.2">
      <c r="C199" s="51">
        <v>183</v>
      </c>
      <c r="D199" s="58" t="s">
        <v>97</v>
      </c>
      <c r="E199" s="58" t="s">
        <v>140</v>
      </c>
      <c r="F199" s="58" t="s">
        <v>145</v>
      </c>
      <c r="G199" s="58">
        <v>0</v>
      </c>
      <c r="H199" s="58">
        <v>-1.8944530555555801</v>
      </c>
      <c r="I199" s="58">
        <v>-45.3550209293115</v>
      </c>
      <c r="J199" s="58">
        <v>41.566114818200298</v>
      </c>
      <c r="K199" s="58">
        <v>1</v>
      </c>
      <c r="L199" s="52" t="s">
        <v>14</v>
      </c>
    </row>
    <row r="200" spans="3:12" x14ac:dyDescent="0.2">
      <c r="C200" s="13">
        <v>184</v>
      </c>
      <c r="D200" s="8" t="s">
        <v>97</v>
      </c>
      <c r="E200" s="8" t="s">
        <v>140</v>
      </c>
      <c r="F200" s="8" t="s">
        <v>146</v>
      </c>
      <c r="G200" s="8">
        <v>0</v>
      </c>
      <c r="H200" s="8">
        <v>40.747666701315701</v>
      </c>
      <c r="I200" s="8">
        <v>4.3004232634099999</v>
      </c>
      <c r="J200" s="8">
        <v>77.194910139221307</v>
      </c>
      <c r="K200" s="8">
        <v>1.2E-2</v>
      </c>
      <c r="L200" s="7" t="s">
        <v>16</v>
      </c>
    </row>
    <row r="201" spans="3:12" x14ac:dyDescent="0.2">
      <c r="C201" s="13">
        <v>185</v>
      </c>
      <c r="D201" s="8" t="s">
        <v>97</v>
      </c>
      <c r="E201" s="8" t="s">
        <v>140</v>
      </c>
      <c r="F201" s="8" t="s">
        <v>147</v>
      </c>
      <c r="G201" s="8">
        <v>0</v>
      </c>
      <c r="H201" s="8">
        <v>34.156355222671301</v>
      </c>
      <c r="I201" s="8">
        <v>-3.9610843546437802</v>
      </c>
      <c r="J201" s="8">
        <v>72.273794799986405</v>
      </c>
      <c r="K201" s="8">
        <v>0.14399999999999999</v>
      </c>
      <c r="L201" s="7" t="s">
        <v>14</v>
      </c>
    </row>
    <row r="202" spans="3:12" x14ac:dyDescent="0.2">
      <c r="C202" s="13">
        <v>186</v>
      </c>
      <c r="D202" s="8" t="s">
        <v>97</v>
      </c>
      <c r="E202" s="8" t="s">
        <v>141</v>
      </c>
      <c r="F202" s="8" t="s">
        <v>142</v>
      </c>
      <c r="G202" s="8">
        <v>0</v>
      </c>
      <c r="H202" s="8">
        <v>-6.0867837236809796</v>
      </c>
      <c r="I202" s="8">
        <v>-33.091666871199898</v>
      </c>
      <c r="J202" s="8">
        <v>20.918099423838001</v>
      </c>
      <c r="K202" s="8">
        <v>1</v>
      </c>
      <c r="L202" s="7" t="s">
        <v>14</v>
      </c>
    </row>
    <row r="203" spans="3:12" x14ac:dyDescent="0.2">
      <c r="C203" s="13">
        <v>187</v>
      </c>
      <c r="D203" s="8" t="s">
        <v>97</v>
      </c>
      <c r="E203" s="8" t="s">
        <v>141</v>
      </c>
      <c r="F203" s="8" t="s">
        <v>143</v>
      </c>
      <c r="G203" s="8">
        <v>0</v>
      </c>
      <c r="H203" s="8">
        <v>-14.7287596549487</v>
      </c>
      <c r="I203" s="8">
        <v>-48.634190902415497</v>
      </c>
      <c r="J203" s="8">
        <v>19.176671592518002</v>
      </c>
      <c r="K203" s="8">
        <v>0.99099999999999999</v>
      </c>
      <c r="L203" s="7" t="s">
        <v>14</v>
      </c>
    </row>
    <row r="204" spans="3:12" x14ac:dyDescent="0.2">
      <c r="C204" s="13">
        <v>188</v>
      </c>
      <c r="D204" s="8" t="s">
        <v>97</v>
      </c>
      <c r="E204" s="8" t="s">
        <v>141</v>
      </c>
      <c r="F204" s="8" t="s">
        <v>144</v>
      </c>
      <c r="G204" s="8">
        <v>0</v>
      </c>
      <c r="H204" s="8">
        <v>-36.149795654948697</v>
      </c>
      <c r="I204" s="8">
        <v>-66.570356231666295</v>
      </c>
      <c r="J204" s="8">
        <v>-5.7292350782312402</v>
      </c>
      <c r="K204" s="8">
        <v>4.6499999999999996E-3</v>
      </c>
      <c r="L204" s="7" t="s">
        <v>15</v>
      </c>
    </row>
    <row r="205" spans="3:12" x14ac:dyDescent="0.2">
      <c r="C205" s="13">
        <v>189</v>
      </c>
      <c r="D205" s="8" t="s">
        <v>97</v>
      </c>
      <c r="E205" s="8" t="s">
        <v>141</v>
      </c>
      <c r="F205" s="8" t="s">
        <v>145</v>
      </c>
      <c r="G205" s="8">
        <v>0</v>
      </c>
      <c r="H205" s="8">
        <v>-51.108127154948797</v>
      </c>
      <c r="I205" s="8">
        <v>-92.460245284061401</v>
      </c>
      <c r="J205" s="8">
        <v>-9.7560090258361907</v>
      </c>
      <c r="K205" s="8">
        <v>2.3600000000000001E-3</v>
      </c>
      <c r="L205" s="7" t="s">
        <v>15</v>
      </c>
    </row>
    <row r="206" spans="3:12" x14ac:dyDescent="0.2">
      <c r="C206" s="13">
        <v>190</v>
      </c>
      <c r="D206" s="8" t="s">
        <v>97</v>
      </c>
      <c r="E206" s="8" t="s">
        <v>141</v>
      </c>
      <c r="F206" s="8" t="s">
        <v>146</v>
      </c>
      <c r="G206" s="8">
        <v>0</v>
      </c>
      <c r="H206" s="8">
        <v>-8.4660073980775401</v>
      </c>
      <c r="I206" s="8">
        <v>-42.371438645544302</v>
      </c>
      <c r="J206" s="8">
        <v>25.4394238493892</v>
      </c>
      <c r="K206" s="8">
        <v>1</v>
      </c>
      <c r="L206" s="7" t="s">
        <v>14</v>
      </c>
    </row>
    <row r="207" spans="3:12" x14ac:dyDescent="0.2">
      <c r="C207" s="13">
        <v>191</v>
      </c>
      <c r="D207" s="8" t="s">
        <v>97</v>
      </c>
      <c r="E207" s="8" t="s">
        <v>141</v>
      </c>
      <c r="F207" s="8" t="s">
        <v>147</v>
      </c>
      <c r="G207" s="8">
        <v>0</v>
      </c>
      <c r="H207" s="8">
        <v>-15.057318876721901</v>
      </c>
      <c r="I207" s="8">
        <v>-50.752079189476497</v>
      </c>
      <c r="J207" s="8">
        <v>20.637441436032699</v>
      </c>
      <c r="K207" s="8">
        <v>0.99399999999999999</v>
      </c>
      <c r="L207" s="7" t="s">
        <v>14</v>
      </c>
    </row>
    <row r="208" spans="3:12" x14ac:dyDescent="0.2">
      <c r="C208" s="13">
        <v>192</v>
      </c>
      <c r="D208" s="8" t="s">
        <v>97</v>
      </c>
      <c r="E208" s="8" t="s">
        <v>142</v>
      </c>
      <c r="F208" s="8" t="s">
        <v>143</v>
      </c>
      <c r="G208" s="8">
        <v>0</v>
      </c>
      <c r="H208" s="8">
        <v>-8.6419759312677495</v>
      </c>
      <c r="I208" s="8">
        <v>-41.416008247022901</v>
      </c>
      <c r="J208" s="8">
        <v>24.132056384487399</v>
      </c>
      <c r="K208" s="8">
        <v>1</v>
      </c>
      <c r="L208" s="7" t="s">
        <v>14</v>
      </c>
    </row>
    <row r="209" spans="3:12" x14ac:dyDescent="0.2">
      <c r="C209" s="13">
        <v>193</v>
      </c>
      <c r="D209" s="8" t="s">
        <v>97</v>
      </c>
      <c r="E209" s="8" t="s">
        <v>142</v>
      </c>
      <c r="F209" s="8" t="s">
        <v>144</v>
      </c>
      <c r="G209" s="8">
        <v>0</v>
      </c>
      <c r="H209" s="8">
        <v>-30.063011931267798</v>
      </c>
      <c r="I209" s="8">
        <v>-59.217247163206302</v>
      </c>
      <c r="J209" s="8">
        <v>-0.90877669932923399</v>
      </c>
      <c r="K209" s="8">
        <v>3.5000000000000003E-2</v>
      </c>
      <c r="L209" s="7" t="s">
        <v>16</v>
      </c>
    </row>
    <row r="210" spans="3:12" x14ac:dyDescent="0.2">
      <c r="C210" s="13">
        <v>194</v>
      </c>
      <c r="D210" s="8" t="s">
        <v>97</v>
      </c>
      <c r="E210" s="8" t="s">
        <v>142</v>
      </c>
      <c r="F210" s="8" t="s">
        <v>145</v>
      </c>
      <c r="G210" s="8">
        <v>0</v>
      </c>
      <c r="H210" s="8">
        <v>-45.021343431267802</v>
      </c>
      <c r="I210" s="8">
        <v>-85.450993441149805</v>
      </c>
      <c r="J210" s="8">
        <v>-4.5916934213858296</v>
      </c>
      <c r="K210" s="8">
        <v>1.2699999999999999E-2</v>
      </c>
      <c r="L210" s="7" t="s">
        <v>16</v>
      </c>
    </row>
    <row r="211" spans="3:12" x14ac:dyDescent="0.2">
      <c r="C211" s="13">
        <v>195</v>
      </c>
      <c r="D211" s="8" t="s">
        <v>97</v>
      </c>
      <c r="E211" s="8" t="s">
        <v>142</v>
      </c>
      <c r="F211" s="8" t="s">
        <v>146</v>
      </c>
      <c r="G211" s="8">
        <v>0</v>
      </c>
      <c r="H211" s="8">
        <v>-2.37922367439656</v>
      </c>
      <c r="I211" s="8">
        <v>-35.153255990151699</v>
      </c>
      <c r="J211" s="8">
        <v>30.394808641358601</v>
      </c>
      <c r="K211" s="8">
        <v>1</v>
      </c>
      <c r="L211" s="7" t="s">
        <v>14</v>
      </c>
    </row>
    <row r="212" spans="3:12" x14ac:dyDescent="0.2">
      <c r="C212" s="13">
        <v>196</v>
      </c>
      <c r="D212" s="8" t="s">
        <v>97</v>
      </c>
      <c r="E212" s="8" t="s">
        <v>142</v>
      </c>
      <c r="F212" s="8" t="s">
        <v>147</v>
      </c>
      <c r="G212" s="8">
        <v>0</v>
      </c>
      <c r="H212" s="8">
        <v>-8.9705351530409096</v>
      </c>
      <c r="I212" s="8">
        <v>-43.592418983105198</v>
      </c>
      <c r="J212" s="8">
        <v>25.6513486770234</v>
      </c>
      <c r="K212" s="8">
        <v>1</v>
      </c>
      <c r="L212" s="7" t="s">
        <v>14</v>
      </c>
    </row>
    <row r="213" spans="3:12" x14ac:dyDescent="0.2">
      <c r="C213" s="13">
        <v>197</v>
      </c>
      <c r="D213" s="8" t="s">
        <v>97</v>
      </c>
      <c r="E213" s="8" t="s">
        <v>143</v>
      </c>
      <c r="F213" s="8" t="s">
        <v>144</v>
      </c>
      <c r="G213" s="8">
        <v>0</v>
      </c>
      <c r="H213" s="8">
        <v>-21.421036000000001</v>
      </c>
      <c r="I213" s="8">
        <v>-57.062079562510199</v>
      </c>
      <c r="J213" s="8">
        <v>14.220007562510199</v>
      </c>
      <c r="K213" s="8">
        <v>0.82299999999999995</v>
      </c>
      <c r="L213" s="7" t="s">
        <v>14</v>
      </c>
    </row>
    <row r="214" spans="3:12" x14ac:dyDescent="0.2">
      <c r="C214" s="13">
        <v>198</v>
      </c>
      <c r="D214" s="8" t="s">
        <v>97</v>
      </c>
      <c r="E214" s="8" t="s">
        <v>143</v>
      </c>
      <c r="F214" s="8" t="s">
        <v>145</v>
      </c>
      <c r="G214" s="8">
        <v>0</v>
      </c>
      <c r="H214" s="8">
        <v>-36.3793675000001</v>
      </c>
      <c r="I214" s="8">
        <v>-81.710054172353594</v>
      </c>
      <c r="J214" s="8">
        <v>8.9513191723534895</v>
      </c>
      <c r="K214" s="8">
        <v>0.312</v>
      </c>
      <c r="L214" s="7" t="s">
        <v>14</v>
      </c>
    </row>
    <row r="215" spans="3:12" x14ac:dyDescent="0.2">
      <c r="C215" s="13">
        <v>199</v>
      </c>
      <c r="D215" s="8" t="s">
        <v>97</v>
      </c>
      <c r="E215" s="8" t="s">
        <v>143</v>
      </c>
      <c r="F215" s="8" t="s">
        <v>146</v>
      </c>
      <c r="G215" s="8">
        <v>0</v>
      </c>
      <c r="H215" s="8">
        <v>6.2627522568711997</v>
      </c>
      <c r="I215" s="8">
        <v>-32.395387228878803</v>
      </c>
      <c r="J215" s="8">
        <v>44.920891742621201</v>
      </c>
      <c r="K215" s="8">
        <v>1</v>
      </c>
      <c r="L215" s="7" t="s">
        <v>14</v>
      </c>
    </row>
    <row r="216" spans="3:12" x14ac:dyDescent="0.2">
      <c r="C216" s="13">
        <v>200</v>
      </c>
      <c r="D216" s="8" t="s">
        <v>97</v>
      </c>
      <c r="E216" s="8" t="s">
        <v>143</v>
      </c>
      <c r="F216" s="8" t="s">
        <v>147</v>
      </c>
      <c r="G216" s="8">
        <v>0</v>
      </c>
      <c r="H216" s="8">
        <v>-0.32855922177316199</v>
      </c>
      <c r="I216" s="8">
        <v>-40.565226506825603</v>
      </c>
      <c r="J216" s="8">
        <v>39.9081080632793</v>
      </c>
      <c r="K216" s="8">
        <v>1</v>
      </c>
      <c r="L216" s="7" t="s">
        <v>14</v>
      </c>
    </row>
    <row r="217" spans="3:12" x14ac:dyDescent="0.2">
      <c r="C217" s="13">
        <v>201</v>
      </c>
      <c r="D217" s="8" t="s">
        <v>97</v>
      </c>
      <c r="E217" s="8" t="s">
        <v>144</v>
      </c>
      <c r="F217" s="8" t="s">
        <v>145</v>
      </c>
      <c r="G217" s="8">
        <v>0</v>
      </c>
      <c r="H217" s="8">
        <v>-14.9583315</v>
      </c>
      <c r="I217" s="8">
        <v>-57.745051307811202</v>
      </c>
      <c r="J217" s="8">
        <v>27.8283883078111</v>
      </c>
      <c r="K217" s="8">
        <v>0.999</v>
      </c>
      <c r="L217" s="7" t="s">
        <v>14</v>
      </c>
    </row>
    <row r="218" spans="3:12" x14ac:dyDescent="0.2">
      <c r="C218" s="13">
        <v>202</v>
      </c>
      <c r="D218" s="8" t="s">
        <v>97</v>
      </c>
      <c r="E218" s="8" t="s">
        <v>144</v>
      </c>
      <c r="F218" s="8" t="s">
        <v>146</v>
      </c>
      <c r="G218" s="8">
        <v>0</v>
      </c>
      <c r="H218" s="8">
        <v>27.6837882568712</v>
      </c>
      <c r="I218" s="8">
        <v>-7.9572553056389603</v>
      </c>
      <c r="J218" s="8">
        <v>63.324831819381401</v>
      </c>
      <c r="K218" s="8">
        <v>0.372</v>
      </c>
      <c r="L218" s="7" t="s">
        <v>14</v>
      </c>
    </row>
    <row r="219" spans="3:12" x14ac:dyDescent="0.2">
      <c r="C219" s="13">
        <v>203</v>
      </c>
      <c r="D219" s="8" t="s">
        <v>97</v>
      </c>
      <c r="E219" s="8" t="s">
        <v>144</v>
      </c>
      <c r="F219" s="8" t="s">
        <v>147</v>
      </c>
      <c r="G219" s="8">
        <v>0</v>
      </c>
      <c r="H219" s="8">
        <v>21.092476778226899</v>
      </c>
      <c r="I219" s="8">
        <v>-16.254834128089499</v>
      </c>
      <c r="J219" s="8">
        <v>58.439787684543198</v>
      </c>
      <c r="K219" s="8">
        <v>0.88800000000000001</v>
      </c>
      <c r="L219" s="7" t="s">
        <v>14</v>
      </c>
    </row>
    <row r="220" spans="3:12" x14ac:dyDescent="0.2">
      <c r="C220" s="13">
        <v>204</v>
      </c>
      <c r="D220" s="8" t="s">
        <v>97</v>
      </c>
      <c r="E220" s="8" t="s">
        <v>145</v>
      </c>
      <c r="F220" s="8" t="s">
        <v>146</v>
      </c>
      <c r="G220" s="8">
        <v>0</v>
      </c>
      <c r="H220" s="8">
        <v>42.642119756871303</v>
      </c>
      <c r="I220" s="8">
        <v>-2.6885669154822902</v>
      </c>
      <c r="J220" s="8">
        <v>87.972806429224804</v>
      </c>
      <c r="K220" s="8">
        <v>9.3799999999999994E-2</v>
      </c>
      <c r="L220" s="7" t="s">
        <v>14</v>
      </c>
    </row>
    <row r="221" spans="3:12" x14ac:dyDescent="0.2">
      <c r="C221" s="13">
        <v>205</v>
      </c>
      <c r="D221" s="8" t="s">
        <v>97</v>
      </c>
      <c r="E221" s="8" t="s">
        <v>145</v>
      </c>
      <c r="F221" s="8" t="s">
        <v>147</v>
      </c>
      <c r="G221" s="8">
        <v>0</v>
      </c>
      <c r="H221" s="8">
        <v>36.050808278226903</v>
      </c>
      <c r="I221" s="8">
        <v>-10.6333303546685</v>
      </c>
      <c r="J221" s="8">
        <v>82.734946911122293</v>
      </c>
      <c r="K221" s="8">
        <v>0.38400000000000001</v>
      </c>
      <c r="L221" s="7" t="s">
        <v>14</v>
      </c>
    </row>
    <row r="222" spans="3:12" ht="16" thickBot="1" x14ac:dyDescent="0.25">
      <c r="C222" s="14">
        <v>206</v>
      </c>
      <c r="D222" s="10" t="s">
        <v>97</v>
      </c>
      <c r="E222" s="10" t="s">
        <v>146</v>
      </c>
      <c r="F222" s="10" t="s">
        <v>147</v>
      </c>
      <c r="G222" s="10">
        <v>0</v>
      </c>
      <c r="H222" s="10">
        <v>-6.5913114786443598</v>
      </c>
      <c r="I222" s="10">
        <v>-46.827978763696798</v>
      </c>
      <c r="J222" s="10">
        <v>33.645355806408098</v>
      </c>
      <c r="K222" s="10">
        <v>1</v>
      </c>
      <c r="L222" s="9" t="s">
        <v>14</v>
      </c>
    </row>
  </sheetData>
  <mergeCells count="3">
    <mergeCell ref="C4:H4"/>
    <mergeCell ref="C11:H11"/>
    <mergeCell ref="C14:L14"/>
  </mergeCells>
  <printOptions gridLines="1"/>
  <pageMargins left="0.7" right="0.7" top="0.75" bottom="0.75" header="0.3" footer="0.3"/>
  <pageSetup paperSize="9" scale="48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L250"/>
  <sheetViews>
    <sheetView tabSelected="1" workbookViewId="0">
      <selection activeCell="U32" sqref="U32"/>
    </sheetView>
  </sheetViews>
  <sheetFormatPr baseColWidth="10" defaultColWidth="8.83203125" defaultRowHeight="15" x14ac:dyDescent="0.2"/>
  <cols>
    <col min="1" max="1" width="12.6640625" customWidth="1"/>
    <col min="2" max="2" width="4.5" bestFit="1" customWidth="1"/>
    <col min="3" max="3" width="15.33203125" bestFit="1" customWidth="1"/>
    <col min="4" max="4" width="16.83203125" bestFit="1" customWidth="1"/>
    <col min="5" max="5" width="24.33203125" bestFit="1" customWidth="1"/>
    <col min="6" max="6" width="10.6640625" bestFit="1" customWidth="1"/>
    <col min="7" max="7" width="12" bestFit="1" customWidth="1"/>
    <col min="8" max="8" width="14.5" bestFit="1" customWidth="1"/>
    <col min="9" max="9" width="14.83203125" bestFit="1" customWidth="1"/>
    <col min="10" max="10" width="16.1640625" bestFit="1" customWidth="1"/>
    <col min="12" max="12" width="14.5" bestFit="1" customWidth="1"/>
  </cols>
  <sheetData>
    <row r="2" spans="2:12" ht="16" x14ac:dyDescent="0.2">
      <c r="B2" s="230" t="s">
        <v>259</v>
      </c>
      <c r="E2" s="129" t="s">
        <v>260</v>
      </c>
    </row>
    <row r="3" spans="2:12" ht="16" thickBot="1" x14ac:dyDescent="0.25"/>
    <row r="4" spans="2:12" ht="16" thickBot="1" x14ac:dyDescent="0.25">
      <c r="B4" s="21"/>
      <c r="C4" s="22"/>
      <c r="D4" s="263" t="s">
        <v>17</v>
      </c>
      <c r="E4" s="264"/>
      <c r="F4" s="264"/>
      <c r="G4" s="264"/>
      <c r="H4" s="264"/>
      <c r="I4" s="264"/>
      <c r="J4" s="265"/>
      <c r="K4" s="19"/>
      <c r="L4" s="19"/>
    </row>
    <row r="5" spans="2:12" ht="16" thickBot="1" x14ac:dyDescent="0.25">
      <c r="B5" s="21"/>
      <c r="C5" s="22"/>
      <c r="D5" s="266" t="s">
        <v>18</v>
      </c>
      <c r="E5" s="267"/>
      <c r="F5" s="268"/>
      <c r="G5" s="263" t="s">
        <v>19</v>
      </c>
      <c r="H5" s="264"/>
      <c r="I5" s="264"/>
      <c r="J5" s="265"/>
      <c r="K5" s="19"/>
      <c r="L5" s="19"/>
    </row>
    <row r="6" spans="2:12" x14ac:dyDescent="0.2">
      <c r="B6" s="33" t="s">
        <v>6</v>
      </c>
      <c r="C6" s="24" t="s">
        <v>7</v>
      </c>
      <c r="D6" s="23" t="s">
        <v>20</v>
      </c>
      <c r="E6" s="24" t="s">
        <v>21</v>
      </c>
      <c r="F6" s="25" t="s">
        <v>22</v>
      </c>
      <c r="G6" s="23" t="s">
        <v>23</v>
      </c>
      <c r="H6" s="24" t="s">
        <v>24</v>
      </c>
      <c r="I6" s="24" t="s">
        <v>25</v>
      </c>
      <c r="J6" s="25" t="s">
        <v>26</v>
      </c>
      <c r="K6" s="19"/>
      <c r="L6" s="19"/>
    </row>
    <row r="7" spans="2:12" x14ac:dyDescent="0.2">
      <c r="B7" s="34">
        <v>1</v>
      </c>
      <c r="C7" s="26" t="s">
        <v>116</v>
      </c>
      <c r="D7" s="27" t="s">
        <v>28</v>
      </c>
      <c r="E7" s="28" t="s">
        <v>29</v>
      </c>
      <c r="F7" s="29" t="s">
        <v>30</v>
      </c>
      <c r="G7" s="32" t="s">
        <v>31</v>
      </c>
      <c r="H7" s="28" t="s">
        <v>32</v>
      </c>
      <c r="I7" s="28" t="s">
        <v>33</v>
      </c>
      <c r="J7" s="28" t="s">
        <v>34</v>
      </c>
      <c r="K7" s="19"/>
      <c r="L7" s="20" t="s">
        <v>27</v>
      </c>
    </row>
    <row r="8" spans="2:12" x14ac:dyDescent="0.2">
      <c r="B8" s="34">
        <v>2</v>
      </c>
      <c r="C8" s="26" t="s">
        <v>116</v>
      </c>
      <c r="D8" s="27">
        <v>55.205120000000001</v>
      </c>
      <c r="E8" s="28">
        <v>51.68</v>
      </c>
      <c r="F8" s="29">
        <v>3.1666699999999999</v>
      </c>
      <c r="G8" s="27">
        <v>1.5</v>
      </c>
      <c r="H8" s="28">
        <v>0.93613999999999997</v>
      </c>
      <c r="I8" s="28">
        <v>17.433199999999999</v>
      </c>
      <c r="J8" s="28">
        <v>16.32</v>
      </c>
      <c r="K8" s="19"/>
      <c r="L8" s="19"/>
    </row>
    <row r="9" spans="2:12" x14ac:dyDescent="0.2">
      <c r="B9" s="34">
        <v>3</v>
      </c>
      <c r="C9" s="26" t="s">
        <v>116</v>
      </c>
      <c r="D9" s="27">
        <v>65.765379999999993</v>
      </c>
      <c r="E9" s="28">
        <v>57.12</v>
      </c>
      <c r="F9" s="29">
        <v>8.0666700000000002</v>
      </c>
      <c r="G9" s="27">
        <v>8.9</v>
      </c>
      <c r="H9" s="28">
        <v>0.86853999999999998</v>
      </c>
      <c r="I9" s="28">
        <v>8.15273</v>
      </c>
      <c r="J9" s="28">
        <v>7.0809899999999999</v>
      </c>
      <c r="K9" s="19"/>
      <c r="L9" s="19"/>
    </row>
    <row r="10" spans="2:12" x14ac:dyDescent="0.2">
      <c r="B10" s="34">
        <v>4</v>
      </c>
      <c r="C10" s="26" t="s">
        <v>116</v>
      </c>
      <c r="D10" s="27">
        <v>32.499409999999997</v>
      </c>
      <c r="E10" s="28">
        <v>32.32</v>
      </c>
      <c r="F10" s="29">
        <v>13.866669999999999</v>
      </c>
      <c r="G10" s="27">
        <v>19.899999999999999</v>
      </c>
      <c r="H10" s="28">
        <v>0.99448000000000003</v>
      </c>
      <c r="I10" s="28">
        <v>2.3437100000000002</v>
      </c>
      <c r="J10" s="28">
        <v>2.3307699999999998</v>
      </c>
      <c r="K10" s="19"/>
      <c r="L10" s="19"/>
    </row>
    <row r="11" spans="2:12" x14ac:dyDescent="0.2">
      <c r="B11" s="34">
        <v>5</v>
      </c>
      <c r="C11" s="26" t="s">
        <v>116</v>
      </c>
      <c r="D11" s="27">
        <v>53.080100000000002</v>
      </c>
      <c r="E11" s="28">
        <v>38.56</v>
      </c>
      <c r="F11" s="29">
        <v>2.2000000000000002</v>
      </c>
      <c r="G11" s="27">
        <v>1.73333</v>
      </c>
      <c r="H11" s="28">
        <v>0.72645000000000004</v>
      </c>
      <c r="I11" s="31">
        <v>24.127320000000001</v>
      </c>
      <c r="J11" s="28">
        <v>17.527270000000001</v>
      </c>
      <c r="K11" s="19"/>
      <c r="L11" s="19"/>
    </row>
    <row r="12" spans="2:12" x14ac:dyDescent="0.2">
      <c r="B12" s="34">
        <v>6</v>
      </c>
      <c r="C12" s="26" t="s">
        <v>116</v>
      </c>
      <c r="D12" s="27">
        <v>62.730240000000002</v>
      </c>
      <c r="E12" s="28">
        <v>57.12</v>
      </c>
      <c r="F12" s="29">
        <v>13.73333</v>
      </c>
      <c r="G12" s="27">
        <v>18.766670000000001</v>
      </c>
      <c r="H12" s="28">
        <v>0.91056999999999999</v>
      </c>
      <c r="I12" s="28">
        <v>4.5677399999999997</v>
      </c>
      <c r="J12" s="28">
        <v>4.1592200000000004</v>
      </c>
      <c r="K12" s="19"/>
      <c r="L12" s="19"/>
    </row>
    <row r="13" spans="2:12" x14ac:dyDescent="0.2">
      <c r="B13" s="34">
        <v>7</v>
      </c>
      <c r="C13" s="26" t="s">
        <v>116</v>
      </c>
      <c r="D13" s="27">
        <v>55.109729999999999</v>
      </c>
      <c r="E13" s="28">
        <v>49.92</v>
      </c>
      <c r="F13" s="29">
        <v>5.5333300000000003</v>
      </c>
      <c r="G13" s="30">
        <v>160.56666999999999</v>
      </c>
      <c r="H13" s="28">
        <v>0.90583000000000002</v>
      </c>
      <c r="I13" s="28">
        <v>9.9595900000000004</v>
      </c>
      <c r="J13" s="28">
        <v>9.0216899999999995</v>
      </c>
      <c r="K13" s="19"/>
      <c r="L13" s="19"/>
    </row>
    <row r="14" spans="2:12" x14ac:dyDescent="0.2">
      <c r="B14" s="34">
        <v>8</v>
      </c>
      <c r="C14" s="26" t="s">
        <v>116</v>
      </c>
      <c r="D14" s="27">
        <v>62.137949999999996</v>
      </c>
      <c r="E14" s="28">
        <v>60.96</v>
      </c>
      <c r="F14" s="29">
        <v>158.80000000000001</v>
      </c>
      <c r="G14" s="27">
        <v>0.46666999999999997</v>
      </c>
      <c r="H14" s="28">
        <v>0.98104000000000002</v>
      </c>
      <c r="I14" s="28">
        <v>0.39129999999999998</v>
      </c>
      <c r="J14" s="28">
        <v>0.38388</v>
      </c>
      <c r="K14" s="19"/>
      <c r="L14" s="19"/>
    </row>
    <row r="15" spans="2:12" x14ac:dyDescent="0.2">
      <c r="B15" s="34">
        <v>9</v>
      </c>
      <c r="C15" s="26" t="s">
        <v>116</v>
      </c>
      <c r="D15" s="27">
        <v>42.18533</v>
      </c>
      <c r="E15" s="28">
        <v>38.24</v>
      </c>
      <c r="F15" s="29">
        <v>3.3</v>
      </c>
      <c r="G15" s="27">
        <v>2.23333</v>
      </c>
      <c r="H15" s="28">
        <v>0.90647999999999995</v>
      </c>
      <c r="I15" s="28">
        <v>12.783429999999999</v>
      </c>
      <c r="J15" s="28">
        <v>11.58788</v>
      </c>
      <c r="K15" s="19"/>
      <c r="L15" s="19"/>
    </row>
    <row r="16" spans="2:12" x14ac:dyDescent="0.2">
      <c r="B16" s="34">
        <v>10</v>
      </c>
      <c r="C16" s="26" t="s">
        <v>116</v>
      </c>
      <c r="D16" s="27">
        <v>57.482280000000003</v>
      </c>
      <c r="E16" s="28">
        <v>54.24</v>
      </c>
      <c r="F16" s="29">
        <v>6.3</v>
      </c>
      <c r="G16" s="27">
        <v>10.1</v>
      </c>
      <c r="H16" s="28">
        <v>0.94359999999999999</v>
      </c>
      <c r="I16" s="28">
        <v>9.1241699999999994</v>
      </c>
      <c r="J16" s="28">
        <v>8.6095199999999998</v>
      </c>
      <c r="K16" s="19"/>
      <c r="L16" s="19"/>
    </row>
    <row r="17" spans="2:12" x14ac:dyDescent="0.2">
      <c r="B17" s="34">
        <v>11</v>
      </c>
      <c r="C17" s="26" t="s">
        <v>116</v>
      </c>
      <c r="D17" s="27">
        <v>68.420630000000003</v>
      </c>
      <c r="E17" s="28">
        <v>59.84</v>
      </c>
      <c r="F17" s="29">
        <v>7.1333299999999999</v>
      </c>
      <c r="G17" s="30">
        <v>56.233330000000002</v>
      </c>
      <c r="H17" s="28">
        <v>0.87458999999999998</v>
      </c>
      <c r="I17" s="28">
        <v>9.5916800000000002</v>
      </c>
      <c r="J17" s="28">
        <v>8.3887900000000002</v>
      </c>
      <c r="K17" s="19"/>
      <c r="L17" s="19"/>
    </row>
    <row r="18" spans="2:12" x14ac:dyDescent="0.2">
      <c r="B18" s="34">
        <v>12</v>
      </c>
      <c r="C18" s="26" t="s">
        <v>116</v>
      </c>
      <c r="D18" s="27">
        <v>65.338880000000003</v>
      </c>
      <c r="E18" s="28">
        <v>60.48</v>
      </c>
      <c r="F18" s="29">
        <v>6.2666700000000004</v>
      </c>
      <c r="G18" s="27">
        <v>1.93333</v>
      </c>
      <c r="H18" s="28">
        <v>0.92564000000000002</v>
      </c>
      <c r="I18" s="28">
        <v>10.42642</v>
      </c>
      <c r="J18" s="28">
        <v>9.6510599999999993</v>
      </c>
      <c r="K18" s="19"/>
      <c r="L18" s="19"/>
    </row>
    <row r="19" spans="2:12" x14ac:dyDescent="0.2">
      <c r="B19" s="34">
        <v>13</v>
      </c>
      <c r="C19" s="26" t="s">
        <v>116</v>
      </c>
      <c r="D19" s="27">
        <v>66.413039999999995</v>
      </c>
      <c r="E19" s="28">
        <v>33.76</v>
      </c>
      <c r="F19" s="29">
        <v>11.466670000000001</v>
      </c>
      <c r="G19" s="27">
        <v>2.3333300000000001</v>
      </c>
      <c r="H19" s="31">
        <v>0.50832999999999995</v>
      </c>
      <c r="I19" s="28">
        <v>5.7918399999999997</v>
      </c>
      <c r="J19" s="28">
        <v>2.9441899999999999</v>
      </c>
      <c r="K19" s="19"/>
      <c r="L19" s="19"/>
    </row>
    <row r="20" spans="2:12" x14ac:dyDescent="0.2">
      <c r="B20" s="34">
        <v>14</v>
      </c>
      <c r="C20" s="26" t="s">
        <v>116</v>
      </c>
      <c r="D20" s="27">
        <v>51.315449999999998</v>
      </c>
      <c r="E20" s="28">
        <v>37.92</v>
      </c>
      <c r="F20" s="29">
        <v>30.8</v>
      </c>
      <c r="G20" s="30">
        <v>59.366669999999999</v>
      </c>
      <c r="H20" s="28">
        <v>0.73895999999999995</v>
      </c>
      <c r="I20" s="28">
        <v>1.6660900000000001</v>
      </c>
      <c r="J20" s="28">
        <v>1.2311700000000001</v>
      </c>
      <c r="K20" s="19"/>
      <c r="L20" s="19"/>
    </row>
    <row r="21" spans="2:12" x14ac:dyDescent="0.2">
      <c r="B21" s="34">
        <v>15</v>
      </c>
      <c r="C21" s="26" t="s">
        <v>116</v>
      </c>
      <c r="D21" s="27">
        <v>25.830089999999998</v>
      </c>
      <c r="E21" s="28">
        <v>20.96</v>
      </c>
      <c r="F21" s="29">
        <v>2.6333299999999999</v>
      </c>
      <c r="G21" s="27">
        <v>0.3</v>
      </c>
      <c r="H21" s="28">
        <v>0.81145999999999996</v>
      </c>
      <c r="I21" s="28">
        <v>9.8088899999999999</v>
      </c>
      <c r="J21" s="28">
        <v>7.9594899999999997</v>
      </c>
      <c r="K21" s="19"/>
      <c r="L21" s="19"/>
    </row>
    <row r="22" spans="2:12" x14ac:dyDescent="0.2">
      <c r="B22" s="34">
        <v>16</v>
      </c>
      <c r="C22" s="26" t="s">
        <v>116</v>
      </c>
      <c r="D22" s="27">
        <v>47.373139999999999</v>
      </c>
      <c r="E22" s="28">
        <v>38.24</v>
      </c>
      <c r="F22" s="29">
        <v>2</v>
      </c>
      <c r="G22" s="27">
        <v>3.1666699999999999</v>
      </c>
      <c r="H22" s="28">
        <v>0.80720999999999998</v>
      </c>
      <c r="I22" s="28">
        <v>23.68657</v>
      </c>
      <c r="J22" s="28">
        <v>19.12</v>
      </c>
      <c r="K22" s="19"/>
      <c r="L22" s="19"/>
    </row>
    <row r="23" spans="2:12" x14ac:dyDescent="0.2">
      <c r="B23" s="34">
        <v>17</v>
      </c>
      <c r="C23" s="26" t="s">
        <v>116</v>
      </c>
      <c r="D23" s="27">
        <v>60.360759999999999</v>
      </c>
      <c r="E23" s="28">
        <v>59.2</v>
      </c>
      <c r="F23" s="29">
        <v>4.3333300000000001</v>
      </c>
      <c r="G23" s="27">
        <v>6.6669999999999993E-2</v>
      </c>
      <c r="H23" s="28">
        <v>0.98077000000000003</v>
      </c>
      <c r="I23" s="28">
        <v>13.929410000000001</v>
      </c>
      <c r="J23" s="28">
        <v>13.66154</v>
      </c>
      <c r="K23" s="19"/>
      <c r="L23" s="19"/>
    </row>
    <row r="24" spans="2:12" x14ac:dyDescent="0.2">
      <c r="B24" s="34">
        <v>18</v>
      </c>
      <c r="C24" s="26" t="s">
        <v>116</v>
      </c>
      <c r="D24" s="27">
        <v>54.630659999999999</v>
      </c>
      <c r="E24" s="28">
        <v>36.799999999999997</v>
      </c>
      <c r="F24" s="29">
        <v>15.6</v>
      </c>
      <c r="G24" s="27">
        <v>1.6</v>
      </c>
      <c r="H24" s="28">
        <v>0.67361000000000004</v>
      </c>
      <c r="I24" s="28">
        <v>3.50197</v>
      </c>
      <c r="J24" s="28">
        <v>2.3589699999999998</v>
      </c>
      <c r="K24" s="19"/>
      <c r="L24" s="19"/>
    </row>
    <row r="25" spans="2:12" x14ac:dyDescent="0.2">
      <c r="B25" s="34">
        <v>19</v>
      </c>
      <c r="C25" s="26" t="s">
        <v>116</v>
      </c>
      <c r="D25" s="27">
        <v>33.984810000000003</v>
      </c>
      <c r="E25" s="28">
        <v>28.96</v>
      </c>
      <c r="F25" s="29">
        <v>5.6333299999999999</v>
      </c>
      <c r="G25" s="27">
        <v>14.76667</v>
      </c>
      <c r="H25" s="28">
        <v>0.85214999999999996</v>
      </c>
      <c r="I25" s="28">
        <v>6.0328099999999996</v>
      </c>
      <c r="J25" s="28">
        <v>5.1408300000000002</v>
      </c>
      <c r="K25" s="19"/>
      <c r="L25" s="19"/>
    </row>
    <row r="26" spans="2:12" x14ac:dyDescent="0.2">
      <c r="B26" s="34">
        <v>20</v>
      </c>
      <c r="C26" s="26" t="s">
        <v>116</v>
      </c>
      <c r="D26" s="27">
        <v>28.387979999999999</v>
      </c>
      <c r="E26" s="28">
        <v>26.24</v>
      </c>
      <c r="F26" s="29">
        <v>4.5333300000000003</v>
      </c>
      <c r="G26" s="27">
        <v>1.0333300000000001</v>
      </c>
      <c r="H26" s="28">
        <v>0.92434000000000005</v>
      </c>
      <c r="I26" s="28">
        <v>6.2620500000000003</v>
      </c>
      <c r="J26" s="28">
        <v>5.7882400000000001</v>
      </c>
      <c r="K26" s="19"/>
      <c r="L26" s="19"/>
    </row>
    <row r="27" spans="2:12" x14ac:dyDescent="0.2">
      <c r="B27" s="34">
        <v>21</v>
      </c>
      <c r="C27" s="26" t="s">
        <v>116</v>
      </c>
      <c r="D27" s="27">
        <v>70.914330000000007</v>
      </c>
      <c r="E27" s="28">
        <v>58.08</v>
      </c>
      <c r="F27" s="29">
        <v>8.6999999999999993</v>
      </c>
      <c r="G27" s="27">
        <v>0.3</v>
      </c>
      <c r="H27" s="28">
        <v>0.81901999999999997</v>
      </c>
      <c r="I27" s="28">
        <v>8.1510700000000007</v>
      </c>
      <c r="J27" s="28">
        <v>6.6758600000000001</v>
      </c>
      <c r="K27" s="19"/>
      <c r="L27" s="19"/>
    </row>
    <row r="28" spans="2:12" x14ac:dyDescent="0.2">
      <c r="B28" s="34">
        <v>22</v>
      </c>
      <c r="C28" s="26" t="s">
        <v>116</v>
      </c>
      <c r="D28" s="27">
        <v>46.001109999999997</v>
      </c>
      <c r="E28" s="28">
        <v>35.840000000000003</v>
      </c>
      <c r="F28" s="29">
        <v>6.6333299999999999</v>
      </c>
      <c r="G28" s="27">
        <v>1.73333</v>
      </c>
      <c r="H28" s="28">
        <v>0.77910999999999997</v>
      </c>
      <c r="I28" s="28">
        <v>6.9348400000000003</v>
      </c>
      <c r="J28" s="28">
        <v>5.4030199999999997</v>
      </c>
      <c r="K28" s="19"/>
      <c r="L28" s="19"/>
    </row>
    <row r="29" spans="2:12" x14ac:dyDescent="0.2">
      <c r="B29" s="34">
        <v>23</v>
      </c>
      <c r="C29" s="26" t="s">
        <v>116</v>
      </c>
      <c r="D29" s="27">
        <v>14.306229999999999</v>
      </c>
      <c r="E29" s="28">
        <v>9.2799999999999994</v>
      </c>
      <c r="F29" s="29">
        <v>0.66666999999999998</v>
      </c>
      <c r="G29" s="27">
        <v>2.23333</v>
      </c>
      <c r="H29" s="28">
        <v>0.64866999999999997</v>
      </c>
      <c r="I29" s="28">
        <v>21.459340000000001</v>
      </c>
      <c r="J29" s="28">
        <v>13.92</v>
      </c>
      <c r="K29" s="19"/>
      <c r="L29" s="19"/>
    </row>
    <row r="30" spans="2:12" x14ac:dyDescent="0.2">
      <c r="B30" s="34">
        <v>24</v>
      </c>
      <c r="C30" s="26" t="s">
        <v>116</v>
      </c>
      <c r="D30" s="27">
        <v>52.108669999999996</v>
      </c>
      <c r="E30" s="28">
        <v>49.6</v>
      </c>
      <c r="F30" s="29">
        <v>5.2333299999999996</v>
      </c>
      <c r="G30" s="27">
        <v>3.3329999999999999E-2</v>
      </c>
      <c r="H30" s="28">
        <v>0.95186000000000004</v>
      </c>
      <c r="I30" s="28">
        <v>9.9570699999999999</v>
      </c>
      <c r="J30" s="28">
        <v>9.4777100000000001</v>
      </c>
      <c r="K30" s="19"/>
      <c r="L30" s="19"/>
    </row>
    <row r="31" spans="2:12" x14ac:dyDescent="0.2">
      <c r="B31" s="34">
        <v>25</v>
      </c>
      <c r="C31" s="26" t="s">
        <v>116</v>
      </c>
      <c r="D31" s="27">
        <v>73.573149999999998</v>
      </c>
      <c r="E31" s="28">
        <v>53.92</v>
      </c>
      <c r="F31" s="29">
        <v>5.5333300000000003</v>
      </c>
      <c r="G31" s="27">
        <v>2.7</v>
      </c>
      <c r="H31" s="28">
        <v>0.73287999999999998</v>
      </c>
      <c r="I31" s="28">
        <v>13.29635</v>
      </c>
      <c r="J31" s="28">
        <v>9.7445799999999991</v>
      </c>
      <c r="K31" s="19"/>
      <c r="L31" s="19"/>
    </row>
    <row r="32" spans="2:12" x14ac:dyDescent="0.2">
      <c r="B32" s="34">
        <v>26</v>
      </c>
      <c r="C32" s="26" t="s">
        <v>116</v>
      </c>
      <c r="D32" s="27">
        <v>63.494109999999999</v>
      </c>
      <c r="E32" s="28">
        <v>60.8</v>
      </c>
      <c r="F32" s="29">
        <v>4.3333300000000001</v>
      </c>
      <c r="G32" s="27">
        <v>0.33333000000000002</v>
      </c>
      <c r="H32" s="28">
        <v>0.95757000000000003</v>
      </c>
      <c r="I32" s="28">
        <v>14.65249</v>
      </c>
      <c r="J32" s="28">
        <v>14.03077</v>
      </c>
      <c r="K32" s="19"/>
      <c r="L32" s="19"/>
    </row>
    <row r="33" spans="2:12" x14ac:dyDescent="0.2">
      <c r="B33" s="34">
        <v>27</v>
      </c>
      <c r="C33" s="26" t="s">
        <v>116</v>
      </c>
      <c r="D33" s="27">
        <v>50.244770000000003</v>
      </c>
      <c r="E33" s="28">
        <v>41.44</v>
      </c>
      <c r="F33" s="29">
        <v>4.3333300000000001</v>
      </c>
      <c r="G33" s="27">
        <v>0.36667</v>
      </c>
      <c r="H33" s="28">
        <v>0.82476000000000005</v>
      </c>
      <c r="I33" s="28">
        <v>11.594950000000001</v>
      </c>
      <c r="J33" s="28">
        <v>9.5630799999999994</v>
      </c>
      <c r="K33" s="19"/>
      <c r="L33" s="19"/>
    </row>
    <row r="34" spans="2:12" x14ac:dyDescent="0.2">
      <c r="B34" s="34">
        <v>28</v>
      </c>
      <c r="C34" s="26" t="s">
        <v>116</v>
      </c>
      <c r="D34" s="27">
        <v>42.425109999999997</v>
      </c>
      <c r="E34" s="28">
        <v>28.96</v>
      </c>
      <c r="F34" s="29">
        <v>7.5</v>
      </c>
      <c r="G34" s="27">
        <v>29.8</v>
      </c>
      <c r="H34" s="28">
        <v>0.68261000000000005</v>
      </c>
      <c r="I34" s="28">
        <v>5.6566799999999997</v>
      </c>
      <c r="J34" s="28">
        <v>3.8613300000000002</v>
      </c>
      <c r="K34" s="19"/>
      <c r="L34" s="19"/>
    </row>
    <row r="35" spans="2:12" x14ac:dyDescent="0.2">
      <c r="B35" s="34">
        <v>29</v>
      </c>
      <c r="C35" s="26" t="s">
        <v>116</v>
      </c>
      <c r="D35" s="27">
        <v>69.295169999999999</v>
      </c>
      <c r="E35" s="28">
        <v>61.28</v>
      </c>
      <c r="F35" s="29">
        <v>4.1666699999999999</v>
      </c>
      <c r="G35" s="27">
        <v>0.43332999999999999</v>
      </c>
      <c r="H35" s="28">
        <v>0.88432999999999995</v>
      </c>
      <c r="I35" s="28">
        <v>16.630839999999999</v>
      </c>
      <c r="J35" s="28">
        <v>14.7072</v>
      </c>
      <c r="K35" s="19"/>
      <c r="L35" s="19"/>
    </row>
    <row r="36" spans="2:12" x14ac:dyDescent="0.2">
      <c r="B36" s="34">
        <v>30</v>
      </c>
      <c r="C36" s="26" t="s">
        <v>116</v>
      </c>
      <c r="D36" s="27">
        <v>52.732930000000003</v>
      </c>
      <c r="E36" s="28">
        <v>45.6</v>
      </c>
      <c r="F36" s="29">
        <v>3.8</v>
      </c>
      <c r="G36" s="27">
        <v>1.6333299999999999</v>
      </c>
      <c r="H36" s="28">
        <v>0.86473</v>
      </c>
      <c r="I36" s="28">
        <v>13.877090000000001</v>
      </c>
      <c r="J36" s="28">
        <v>12</v>
      </c>
      <c r="K36" s="19"/>
      <c r="L36" s="19"/>
    </row>
    <row r="37" spans="2:12" x14ac:dyDescent="0.2">
      <c r="B37" s="34">
        <v>31</v>
      </c>
      <c r="C37" s="26" t="s">
        <v>116</v>
      </c>
      <c r="D37" s="27">
        <v>56.732819999999997</v>
      </c>
      <c r="E37" s="28">
        <v>51.68</v>
      </c>
      <c r="F37" s="29">
        <v>6.7333299999999996</v>
      </c>
      <c r="G37" s="27">
        <v>1.5333300000000001</v>
      </c>
      <c r="H37" s="28">
        <v>0.91093999999999997</v>
      </c>
      <c r="I37" s="28">
        <v>8.4256700000000002</v>
      </c>
      <c r="J37" s="28">
        <v>7.6752500000000001</v>
      </c>
      <c r="K37" s="19"/>
      <c r="L37" s="19"/>
    </row>
    <row r="38" spans="2:12" x14ac:dyDescent="0.2">
      <c r="B38" s="34">
        <v>32</v>
      </c>
      <c r="C38" s="26" t="s">
        <v>116</v>
      </c>
      <c r="D38" s="27">
        <v>32.960450000000002</v>
      </c>
      <c r="E38" s="28">
        <v>19.2</v>
      </c>
      <c r="F38" s="29">
        <v>4.7333299999999996</v>
      </c>
      <c r="G38" s="27">
        <v>14.133330000000001</v>
      </c>
      <c r="H38" s="28">
        <v>0.58252000000000004</v>
      </c>
      <c r="I38" s="28">
        <v>6.96347</v>
      </c>
      <c r="J38" s="28">
        <v>4.0563399999999996</v>
      </c>
      <c r="K38" s="19"/>
      <c r="L38" s="19"/>
    </row>
    <row r="39" spans="2:12" x14ac:dyDescent="0.2">
      <c r="B39" s="34">
        <v>33</v>
      </c>
      <c r="C39" s="26" t="s">
        <v>116</v>
      </c>
      <c r="D39" s="27">
        <v>50.077930000000002</v>
      </c>
      <c r="E39" s="28">
        <v>44.96</v>
      </c>
      <c r="F39" s="29">
        <v>14.033329999999999</v>
      </c>
      <c r="G39" s="27">
        <v>0.83333000000000002</v>
      </c>
      <c r="H39" s="28">
        <v>0.89780000000000004</v>
      </c>
      <c r="I39" s="28">
        <v>3.5684999999999998</v>
      </c>
      <c r="J39" s="28">
        <v>3.2038000000000002</v>
      </c>
      <c r="K39" s="19"/>
      <c r="L39" s="19"/>
    </row>
    <row r="40" spans="2:12" x14ac:dyDescent="0.2">
      <c r="B40" s="34">
        <v>34</v>
      </c>
      <c r="C40" s="26" t="s">
        <v>116</v>
      </c>
      <c r="D40" s="27">
        <v>29.774080000000001</v>
      </c>
      <c r="E40" s="28">
        <v>27.04</v>
      </c>
      <c r="F40" s="29">
        <v>4.1333299999999999</v>
      </c>
      <c r="G40" s="27">
        <v>0.63332999999999995</v>
      </c>
      <c r="H40" s="28">
        <v>0.90817000000000003</v>
      </c>
      <c r="I40" s="28">
        <v>7.2034099999999999</v>
      </c>
      <c r="J40" s="28">
        <v>6.5419400000000003</v>
      </c>
      <c r="K40" s="19"/>
      <c r="L40" s="19"/>
    </row>
    <row r="41" spans="2:12" x14ac:dyDescent="0.2">
      <c r="B41" s="34">
        <v>35</v>
      </c>
      <c r="C41" s="26" t="s">
        <v>116</v>
      </c>
      <c r="D41" s="27">
        <v>60.297789999999999</v>
      </c>
      <c r="E41" s="28">
        <v>53.28</v>
      </c>
      <c r="F41" s="29">
        <v>10.23333</v>
      </c>
      <c r="G41" s="27">
        <v>9.0333299999999994</v>
      </c>
      <c r="H41" s="28">
        <v>0.88361000000000001</v>
      </c>
      <c r="I41" s="28">
        <v>5.89229</v>
      </c>
      <c r="J41" s="28">
        <v>5.2065099999999997</v>
      </c>
      <c r="K41" s="19"/>
      <c r="L41" s="19"/>
    </row>
    <row r="42" spans="2:12" x14ac:dyDescent="0.2">
      <c r="B42" s="34">
        <v>36</v>
      </c>
      <c r="C42" s="26" t="s">
        <v>116</v>
      </c>
      <c r="D42" s="27">
        <v>68.869479999999996</v>
      </c>
      <c r="E42" s="28">
        <v>57.92</v>
      </c>
      <c r="F42" s="29">
        <v>6.3333300000000001</v>
      </c>
      <c r="G42" s="27">
        <v>0.2</v>
      </c>
      <c r="H42" s="28">
        <v>0.84101000000000004</v>
      </c>
      <c r="I42" s="28">
        <v>10.874129999999999</v>
      </c>
      <c r="J42" s="28">
        <v>9.1452600000000004</v>
      </c>
      <c r="K42" s="19"/>
      <c r="L42" s="19"/>
    </row>
    <row r="43" spans="2:12" x14ac:dyDescent="0.2">
      <c r="B43" s="34">
        <v>37</v>
      </c>
      <c r="C43" s="26" t="s">
        <v>116</v>
      </c>
      <c r="D43" s="27">
        <v>58.148130000000002</v>
      </c>
      <c r="E43" s="28">
        <v>50.24</v>
      </c>
      <c r="F43" s="29">
        <v>2.6</v>
      </c>
      <c r="G43" s="27">
        <v>0.9</v>
      </c>
      <c r="H43" s="28">
        <v>0.86399999999999999</v>
      </c>
      <c r="I43" s="28">
        <v>22.36467</v>
      </c>
      <c r="J43" s="28">
        <v>19.323080000000001</v>
      </c>
      <c r="K43" s="19"/>
      <c r="L43" s="19"/>
    </row>
    <row r="44" spans="2:12" x14ac:dyDescent="0.2">
      <c r="B44" s="34">
        <v>38</v>
      </c>
      <c r="C44" s="26" t="s">
        <v>116</v>
      </c>
      <c r="D44" s="27">
        <v>64.587569999999999</v>
      </c>
      <c r="E44" s="28">
        <v>60.16</v>
      </c>
      <c r="F44" s="29">
        <v>3.9</v>
      </c>
      <c r="G44" s="27">
        <v>1.1666700000000001</v>
      </c>
      <c r="H44" s="28">
        <v>0.93145</v>
      </c>
      <c r="I44" s="28">
        <v>16.560919999999999</v>
      </c>
      <c r="J44" s="28">
        <v>15.42564</v>
      </c>
      <c r="K44" s="19"/>
      <c r="L44" s="19"/>
    </row>
    <row r="45" spans="2:12" x14ac:dyDescent="0.2">
      <c r="B45" s="34">
        <v>39</v>
      </c>
      <c r="C45" s="26" t="s">
        <v>116</v>
      </c>
      <c r="D45" s="27">
        <v>40.255220000000001</v>
      </c>
      <c r="E45" s="28">
        <v>35.04</v>
      </c>
      <c r="F45" s="29">
        <v>2.6</v>
      </c>
      <c r="G45" s="27">
        <v>0.23333000000000001</v>
      </c>
      <c r="H45" s="28">
        <v>0.87044999999999995</v>
      </c>
      <c r="I45" s="28">
        <v>15.48278</v>
      </c>
      <c r="J45" s="28">
        <v>13.47692</v>
      </c>
      <c r="K45" s="19"/>
      <c r="L45" s="19"/>
    </row>
    <row r="46" spans="2:12" x14ac:dyDescent="0.2">
      <c r="B46" s="34">
        <v>40</v>
      </c>
      <c r="C46" s="26" t="s">
        <v>116</v>
      </c>
      <c r="D46" s="27">
        <v>74.751630000000006</v>
      </c>
      <c r="E46" s="28">
        <v>58.4</v>
      </c>
      <c r="F46" s="29">
        <v>12.466670000000001</v>
      </c>
      <c r="G46" s="27">
        <v>14.76667</v>
      </c>
      <c r="H46" s="28">
        <v>0.78125</v>
      </c>
      <c r="I46" s="28">
        <v>5.9961200000000003</v>
      </c>
      <c r="J46" s="28">
        <v>4.6844900000000003</v>
      </c>
      <c r="K46" s="19"/>
      <c r="L46" s="19"/>
    </row>
    <row r="47" spans="2:12" x14ac:dyDescent="0.2">
      <c r="B47" s="34">
        <v>41</v>
      </c>
      <c r="C47" s="26" t="s">
        <v>116</v>
      </c>
      <c r="D47" s="27">
        <v>63.803539999999998</v>
      </c>
      <c r="E47" s="28">
        <v>59.36</v>
      </c>
      <c r="F47" s="29">
        <v>10.16667</v>
      </c>
      <c r="G47" s="27">
        <v>0.13333</v>
      </c>
      <c r="H47" s="28">
        <v>0.93035999999999996</v>
      </c>
      <c r="I47" s="28">
        <v>6.27576</v>
      </c>
      <c r="J47" s="28">
        <v>5.8386899999999997</v>
      </c>
      <c r="K47" s="19"/>
      <c r="L47" s="19"/>
    </row>
    <row r="48" spans="2:12" x14ac:dyDescent="0.2">
      <c r="B48" s="34">
        <v>42</v>
      </c>
      <c r="C48" s="26" t="s">
        <v>116</v>
      </c>
      <c r="D48" s="27">
        <v>68.946039999999996</v>
      </c>
      <c r="E48" s="28">
        <v>60.48</v>
      </c>
      <c r="F48" s="29">
        <v>26.5</v>
      </c>
      <c r="G48" s="27">
        <v>8.6666699999999999</v>
      </c>
      <c r="H48" s="28">
        <v>0.87721000000000005</v>
      </c>
      <c r="I48" s="28">
        <v>2.6017399999999999</v>
      </c>
      <c r="J48" s="28">
        <v>2.28226</v>
      </c>
      <c r="K48" s="19"/>
      <c r="L48" s="19"/>
    </row>
    <row r="49" spans="2:12" x14ac:dyDescent="0.2">
      <c r="B49" s="34">
        <v>43</v>
      </c>
      <c r="C49" s="26" t="s">
        <v>116</v>
      </c>
      <c r="D49" s="27">
        <v>60.811340000000001</v>
      </c>
      <c r="E49" s="28">
        <v>54.56</v>
      </c>
      <c r="F49" s="29">
        <v>3.8333300000000001</v>
      </c>
      <c r="G49" s="27">
        <v>7.5666700000000002</v>
      </c>
      <c r="H49" s="28">
        <v>0.8972</v>
      </c>
      <c r="I49" s="28">
        <v>15.86383</v>
      </c>
      <c r="J49" s="28">
        <v>14.233040000000001</v>
      </c>
      <c r="K49" s="19"/>
      <c r="L49" s="19"/>
    </row>
    <row r="50" spans="2:12" x14ac:dyDescent="0.2">
      <c r="B50" s="34">
        <v>44</v>
      </c>
      <c r="C50" s="26" t="s">
        <v>116</v>
      </c>
      <c r="D50" s="27">
        <v>47.194450000000003</v>
      </c>
      <c r="E50" s="28">
        <v>46.08</v>
      </c>
      <c r="F50" s="29">
        <v>3</v>
      </c>
      <c r="G50" s="27">
        <v>0.93332999999999999</v>
      </c>
      <c r="H50" s="28">
        <v>0.97638999999999998</v>
      </c>
      <c r="I50" s="28">
        <v>15.731479999999999</v>
      </c>
      <c r="J50" s="28">
        <v>15.36</v>
      </c>
      <c r="K50" s="19"/>
      <c r="L50" s="19"/>
    </row>
    <row r="51" spans="2:12" x14ac:dyDescent="0.2">
      <c r="B51" s="34">
        <v>45</v>
      </c>
      <c r="C51" s="26" t="s">
        <v>116</v>
      </c>
      <c r="D51" s="27">
        <v>60.95035</v>
      </c>
      <c r="E51" s="28">
        <v>50.72</v>
      </c>
      <c r="F51" s="29">
        <v>9.6999999999999993</v>
      </c>
      <c r="G51" s="27">
        <v>4.9333299999999998</v>
      </c>
      <c r="H51" s="28">
        <v>0.83214999999999995</v>
      </c>
      <c r="I51" s="28">
        <v>6.2835400000000003</v>
      </c>
      <c r="J51" s="28">
        <v>5.2288699999999997</v>
      </c>
      <c r="K51" s="19"/>
      <c r="L51" s="19"/>
    </row>
    <row r="52" spans="2:12" x14ac:dyDescent="0.2">
      <c r="B52" s="34">
        <v>46</v>
      </c>
      <c r="C52" s="26" t="s">
        <v>116</v>
      </c>
      <c r="D52" s="27">
        <v>61.705159999999999</v>
      </c>
      <c r="E52" s="28">
        <v>58.56</v>
      </c>
      <c r="F52" s="29">
        <v>2.9666700000000001</v>
      </c>
      <c r="G52" s="27">
        <v>8.1666699999999999</v>
      </c>
      <c r="H52" s="28">
        <v>0.94903000000000004</v>
      </c>
      <c r="I52" s="28">
        <v>20.799489999999999</v>
      </c>
      <c r="J52" s="28">
        <v>19.739329999999999</v>
      </c>
      <c r="K52" s="19"/>
      <c r="L52" s="19"/>
    </row>
    <row r="53" spans="2:12" x14ac:dyDescent="0.2">
      <c r="B53" s="34">
        <v>47</v>
      </c>
      <c r="C53" s="26" t="s">
        <v>116</v>
      </c>
      <c r="D53" s="27">
        <v>33.012909999999998</v>
      </c>
      <c r="E53" s="28">
        <v>30.4</v>
      </c>
      <c r="F53" s="29">
        <v>4.2333299999999996</v>
      </c>
      <c r="G53" s="27">
        <v>3.3329999999999999E-2</v>
      </c>
      <c r="H53" s="28">
        <v>0.92084999999999995</v>
      </c>
      <c r="I53" s="28">
        <v>7.7983200000000004</v>
      </c>
      <c r="J53" s="28">
        <v>7.1810999999999998</v>
      </c>
      <c r="K53" s="19"/>
      <c r="L53" s="19"/>
    </row>
    <row r="54" spans="2:12" x14ac:dyDescent="0.2">
      <c r="B54" s="34">
        <v>48</v>
      </c>
      <c r="C54" s="26" t="s">
        <v>116</v>
      </c>
      <c r="D54" s="27">
        <v>68.533330000000007</v>
      </c>
      <c r="E54" s="28">
        <v>60.16</v>
      </c>
      <c r="F54" s="29">
        <v>1.4</v>
      </c>
      <c r="G54" s="27">
        <v>0.5</v>
      </c>
      <c r="H54" s="28">
        <v>0.87782000000000004</v>
      </c>
      <c r="I54" s="31">
        <v>48.952379999999998</v>
      </c>
      <c r="J54" s="31">
        <v>42.971429999999998</v>
      </c>
      <c r="K54" s="19"/>
      <c r="L54" s="19"/>
    </row>
    <row r="55" spans="2:12" x14ac:dyDescent="0.2">
      <c r="B55" s="34">
        <v>49</v>
      </c>
      <c r="C55" s="26" t="s">
        <v>116</v>
      </c>
      <c r="D55" s="27">
        <v>72.979519999999994</v>
      </c>
      <c r="E55" s="28">
        <v>57.6</v>
      </c>
      <c r="F55" s="29">
        <v>19.866669999999999</v>
      </c>
      <c r="G55" s="30">
        <v>327.36667</v>
      </c>
      <c r="H55" s="28">
        <v>0.78925999999999996</v>
      </c>
      <c r="I55" s="28">
        <v>3.67347</v>
      </c>
      <c r="J55" s="28">
        <v>2.89933</v>
      </c>
      <c r="K55" s="19"/>
      <c r="L55" s="19"/>
    </row>
    <row r="56" spans="2:12" x14ac:dyDescent="0.2">
      <c r="B56" s="34">
        <v>50</v>
      </c>
      <c r="C56" s="26" t="s">
        <v>116</v>
      </c>
      <c r="D56" s="27">
        <v>59.175409999999999</v>
      </c>
      <c r="E56" s="28">
        <v>51.04</v>
      </c>
      <c r="F56" s="29">
        <v>5.0666700000000002</v>
      </c>
      <c r="G56" s="27">
        <v>21.433330000000002</v>
      </c>
      <c r="H56" s="28">
        <v>0.86251999999999995</v>
      </c>
      <c r="I56" s="28">
        <v>11.679360000000001</v>
      </c>
      <c r="J56" s="28">
        <v>10.07368</v>
      </c>
      <c r="K56" s="19"/>
      <c r="L56" s="19"/>
    </row>
    <row r="57" spans="2:12" x14ac:dyDescent="0.2">
      <c r="B57" s="34">
        <v>51</v>
      </c>
      <c r="C57" s="26" t="s">
        <v>116</v>
      </c>
      <c r="D57" s="27">
        <v>52.983600000000003</v>
      </c>
      <c r="E57" s="28">
        <v>48.96</v>
      </c>
      <c r="F57" s="29">
        <v>10.16667</v>
      </c>
      <c r="G57" s="27">
        <v>0.13333</v>
      </c>
      <c r="H57" s="28">
        <v>0.92405999999999999</v>
      </c>
      <c r="I57" s="28">
        <v>5.2115</v>
      </c>
      <c r="J57" s="28">
        <v>4.8157399999999999</v>
      </c>
      <c r="K57" s="19"/>
      <c r="L57" s="19"/>
    </row>
    <row r="58" spans="2:12" x14ac:dyDescent="0.2">
      <c r="B58" s="34">
        <v>52</v>
      </c>
      <c r="C58" s="26" t="s">
        <v>116</v>
      </c>
      <c r="D58" s="27">
        <v>60.426519999999996</v>
      </c>
      <c r="E58" s="28">
        <v>56.8</v>
      </c>
      <c r="F58" s="29">
        <v>9.5</v>
      </c>
      <c r="G58" s="30">
        <v>162.86667</v>
      </c>
      <c r="H58" s="28">
        <v>0.93998000000000004</v>
      </c>
      <c r="I58" s="28">
        <v>6.36069</v>
      </c>
      <c r="J58" s="28">
        <v>5.9789500000000002</v>
      </c>
      <c r="K58" s="19"/>
      <c r="L58" s="19"/>
    </row>
    <row r="59" spans="2:12" x14ac:dyDescent="0.2">
      <c r="B59" s="34">
        <v>53</v>
      </c>
      <c r="C59" s="26" t="s">
        <v>116</v>
      </c>
      <c r="D59" s="27">
        <v>62.878889999999998</v>
      </c>
      <c r="E59" s="28">
        <v>57.28</v>
      </c>
      <c r="F59" s="29">
        <v>16.233329999999999</v>
      </c>
      <c r="G59" s="30">
        <v>43.566670000000002</v>
      </c>
      <c r="H59" s="28">
        <v>0.91095999999999999</v>
      </c>
      <c r="I59" s="28">
        <v>3.87344</v>
      </c>
      <c r="J59" s="28">
        <v>3.52854</v>
      </c>
      <c r="K59" s="19"/>
      <c r="L59" s="19"/>
    </row>
    <row r="60" spans="2:12" x14ac:dyDescent="0.2">
      <c r="B60" s="34">
        <v>54</v>
      </c>
      <c r="C60" s="26" t="s">
        <v>116</v>
      </c>
      <c r="D60" s="27">
        <v>33.456919999999997</v>
      </c>
      <c r="E60" s="28">
        <v>29.44</v>
      </c>
      <c r="F60" s="29">
        <v>8.5333299999999994</v>
      </c>
      <c r="G60" s="27">
        <v>6.4</v>
      </c>
      <c r="H60" s="28">
        <v>0.87994000000000006</v>
      </c>
      <c r="I60" s="28">
        <v>3.9207299999999998</v>
      </c>
      <c r="J60" s="28">
        <v>3.45</v>
      </c>
      <c r="K60" s="19"/>
      <c r="L60" s="19"/>
    </row>
    <row r="61" spans="2:12" x14ac:dyDescent="0.2">
      <c r="B61" s="34">
        <v>55</v>
      </c>
      <c r="C61" s="26" t="s">
        <v>116</v>
      </c>
      <c r="D61" s="27">
        <v>55.409820000000003</v>
      </c>
      <c r="E61" s="28">
        <v>53.6</v>
      </c>
      <c r="F61" s="29">
        <v>2.6666699999999999</v>
      </c>
      <c r="G61" s="27">
        <v>0.43332999999999999</v>
      </c>
      <c r="H61" s="28">
        <v>0.96733999999999998</v>
      </c>
      <c r="I61" s="28">
        <v>20.778680000000001</v>
      </c>
      <c r="J61" s="31">
        <v>20.100000000000001</v>
      </c>
      <c r="K61" s="19"/>
      <c r="L61" s="19"/>
    </row>
    <row r="62" spans="2:12" x14ac:dyDescent="0.2">
      <c r="B62" s="34">
        <v>56</v>
      </c>
      <c r="C62" s="26" t="s">
        <v>116</v>
      </c>
      <c r="D62" s="27">
        <v>58.577570000000001</v>
      </c>
      <c r="E62" s="28">
        <v>56.96</v>
      </c>
      <c r="F62" s="29">
        <v>4.7666700000000004</v>
      </c>
      <c r="G62" s="27">
        <v>0.86667000000000005</v>
      </c>
      <c r="H62" s="28">
        <v>0.97238999999999998</v>
      </c>
      <c r="I62" s="28">
        <v>12.289</v>
      </c>
      <c r="J62" s="28">
        <v>11.94965</v>
      </c>
      <c r="K62" s="19"/>
      <c r="L62" s="19"/>
    </row>
    <row r="63" spans="2:12" x14ac:dyDescent="0.2">
      <c r="B63" s="34">
        <v>57</v>
      </c>
      <c r="C63" s="26" t="s">
        <v>116</v>
      </c>
      <c r="D63" s="27">
        <v>52.340150000000001</v>
      </c>
      <c r="E63" s="28">
        <v>43.68</v>
      </c>
      <c r="F63" s="29">
        <v>10.26667</v>
      </c>
      <c r="G63" s="27">
        <v>0.23333000000000001</v>
      </c>
      <c r="H63" s="28">
        <v>0.83453999999999995</v>
      </c>
      <c r="I63" s="28">
        <v>5.0980699999999999</v>
      </c>
      <c r="J63" s="28">
        <v>4.2545500000000001</v>
      </c>
      <c r="K63" s="19"/>
      <c r="L63" s="19"/>
    </row>
    <row r="64" spans="2:12" x14ac:dyDescent="0.2">
      <c r="B64" s="34">
        <v>58</v>
      </c>
      <c r="C64" s="26" t="s">
        <v>116</v>
      </c>
      <c r="D64" s="27">
        <v>17.798770000000001</v>
      </c>
      <c r="E64" s="28">
        <v>13.92</v>
      </c>
      <c r="F64" s="29">
        <v>2.9333300000000002</v>
      </c>
      <c r="G64" s="27">
        <v>0.5</v>
      </c>
      <c r="H64" s="28">
        <v>0.78208</v>
      </c>
      <c r="I64" s="28">
        <v>6.0677599999999998</v>
      </c>
      <c r="J64" s="28">
        <v>4.7454499999999999</v>
      </c>
      <c r="K64" s="19"/>
      <c r="L64" s="19"/>
    </row>
    <row r="65" spans="2:12" x14ac:dyDescent="0.2">
      <c r="B65" s="34">
        <v>59</v>
      </c>
      <c r="C65" s="26" t="s">
        <v>116</v>
      </c>
      <c r="D65" s="27">
        <v>56.180329999999998</v>
      </c>
      <c r="E65" s="28">
        <v>52.96</v>
      </c>
      <c r="F65" s="29">
        <v>8.3666699999999992</v>
      </c>
      <c r="G65" s="27">
        <v>1.8333299999999999</v>
      </c>
      <c r="H65" s="28">
        <v>0.94267999999999996</v>
      </c>
      <c r="I65" s="28">
        <v>6.7147800000000002</v>
      </c>
      <c r="J65" s="28">
        <v>6.3298800000000002</v>
      </c>
      <c r="K65" s="19"/>
      <c r="L65" s="19"/>
    </row>
    <row r="66" spans="2:12" x14ac:dyDescent="0.2">
      <c r="B66" s="34">
        <v>60</v>
      </c>
      <c r="C66" s="26" t="s">
        <v>116</v>
      </c>
      <c r="D66" s="27">
        <v>57.650680000000001</v>
      </c>
      <c r="E66" s="28">
        <v>47.52</v>
      </c>
      <c r="F66" s="29">
        <v>12.76667</v>
      </c>
      <c r="G66" s="27">
        <v>32</v>
      </c>
      <c r="H66" s="28">
        <v>0.82426999999999995</v>
      </c>
      <c r="I66" s="28">
        <v>4.51572</v>
      </c>
      <c r="J66" s="28">
        <v>3.7221899999999999</v>
      </c>
      <c r="K66" s="19"/>
      <c r="L66" s="19"/>
    </row>
    <row r="67" spans="2:12" x14ac:dyDescent="0.2">
      <c r="B67" s="34">
        <v>61</v>
      </c>
      <c r="C67" s="26" t="s">
        <v>116</v>
      </c>
      <c r="D67" s="27">
        <v>69.013229999999993</v>
      </c>
      <c r="E67" s="28">
        <v>58.72</v>
      </c>
      <c r="F67" s="29">
        <v>26.466670000000001</v>
      </c>
      <c r="G67" s="30">
        <v>47.766669999999998</v>
      </c>
      <c r="H67" s="28">
        <v>0.85085</v>
      </c>
      <c r="I67" s="28">
        <v>2.6075499999999998</v>
      </c>
      <c r="J67" s="28">
        <v>2.2186400000000002</v>
      </c>
      <c r="K67" s="19"/>
      <c r="L67" s="19"/>
    </row>
    <row r="68" spans="2:12" x14ac:dyDescent="0.2">
      <c r="B68" s="34">
        <v>62</v>
      </c>
      <c r="C68" s="26" t="s">
        <v>116</v>
      </c>
      <c r="D68" s="27">
        <v>62.309190000000001</v>
      </c>
      <c r="E68" s="28">
        <v>53.92</v>
      </c>
      <c r="F68" s="29">
        <v>11.73333</v>
      </c>
      <c r="G68" s="30">
        <v>111.03333000000001</v>
      </c>
      <c r="H68" s="28">
        <v>0.86536000000000002</v>
      </c>
      <c r="I68" s="28">
        <v>5.3104399999999998</v>
      </c>
      <c r="J68" s="28">
        <v>4.5954499999999996</v>
      </c>
      <c r="K68" s="19"/>
      <c r="L68" s="19"/>
    </row>
    <row r="69" spans="2:12" x14ac:dyDescent="0.2">
      <c r="B69" s="34">
        <v>63</v>
      </c>
      <c r="C69" s="26" t="s">
        <v>116</v>
      </c>
      <c r="D69" s="27">
        <v>57.33972</v>
      </c>
      <c r="E69" s="28">
        <v>50.88</v>
      </c>
      <c r="F69" s="29">
        <v>20.9</v>
      </c>
      <c r="G69" s="30">
        <v>81.066670000000002</v>
      </c>
      <c r="H69" s="28">
        <v>0.88734000000000002</v>
      </c>
      <c r="I69" s="28">
        <v>2.7435299999999998</v>
      </c>
      <c r="J69" s="28">
        <v>2.43445</v>
      </c>
      <c r="K69" s="19"/>
      <c r="L69" s="19"/>
    </row>
    <row r="70" spans="2:12" x14ac:dyDescent="0.2">
      <c r="B70" s="34">
        <v>64</v>
      </c>
      <c r="C70" s="26" t="s">
        <v>116</v>
      </c>
      <c r="D70" s="27">
        <v>62.780029999999996</v>
      </c>
      <c r="E70" s="28">
        <v>52.32</v>
      </c>
      <c r="F70" s="29">
        <v>8.5666700000000002</v>
      </c>
      <c r="G70" s="30">
        <v>340</v>
      </c>
      <c r="H70" s="28">
        <v>0.83338999999999996</v>
      </c>
      <c r="I70" s="28">
        <v>7.3284099999999999</v>
      </c>
      <c r="J70" s="28">
        <v>6.1073899999999997</v>
      </c>
      <c r="K70" s="19"/>
      <c r="L70" s="19"/>
    </row>
    <row r="71" spans="2:12" x14ac:dyDescent="0.2">
      <c r="B71" s="34">
        <v>65</v>
      </c>
      <c r="C71" s="26" t="s">
        <v>116</v>
      </c>
      <c r="D71" s="27">
        <v>42.694510000000001</v>
      </c>
      <c r="E71" s="28">
        <v>38.24</v>
      </c>
      <c r="F71" s="29">
        <v>9.6333300000000008</v>
      </c>
      <c r="G71" s="27">
        <v>7.8</v>
      </c>
      <c r="H71" s="28">
        <v>0.89566999999999997</v>
      </c>
      <c r="I71" s="28">
        <v>4.4319600000000001</v>
      </c>
      <c r="J71" s="28">
        <v>3.9695499999999999</v>
      </c>
      <c r="K71" s="19"/>
      <c r="L71" s="19"/>
    </row>
    <row r="72" spans="2:12" x14ac:dyDescent="0.2">
      <c r="B72" s="34">
        <v>66</v>
      </c>
      <c r="C72" s="26" t="s">
        <v>116</v>
      </c>
      <c r="D72" s="27">
        <v>56.362229999999997</v>
      </c>
      <c r="E72" s="28">
        <v>51.2</v>
      </c>
      <c r="F72" s="29">
        <v>14.26667</v>
      </c>
      <c r="G72" s="27">
        <v>0.26667000000000002</v>
      </c>
      <c r="H72" s="28">
        <v>0.90841000000000005</v>
      </c>
      <c r="I72" s="28">
        <v>3.9506199999999998</v>
      </c>
      <c r="J72" s="28">
        <v>3.5887899999999999</v>
      </c>
      <c r="K72" s="19"/>
      <c r="L72" s="19"/>
    </row>
    <row r="73" spans="2:12" x14ac:dyDescent="0.2">
      <c r="B73" s="34">
        <v>67</v>
      </c>
      <c r="C73" s="26" t="s">
        <v>116</v>
      </c>
      <c r="D73" s="27">
        <v>25.308610000000002</v>
      </c>
      <c r="E73" s="28">
        <v>18.88</v>
      </c>
      <c r="F73" s="29">
        <v>2.9666700000000001</v>
      </c>
      <c r="G73" s="27">
        <v>0.36667</v>
      </c>
      <c r="H73" s="28">
        <v>0.74599000000000004</v>
      </c>
      <c r="I73" s="28">
        <v>8.5309899999999992</v>
      </c>
      <c r="J73" s="28">
        <v>6.3640400000000001</v>
      </c>
      <c r="K73" s="19"/>
      <c r="L73" s="19"/>
    </row>
    <row r="74" spans="2:12" x14ac:dyDescent="0.2">
      <c r="B74" s="34">
        <v>68</v>
      </c>
      <c r="C74" s="26" t="s">
        <v>116</v>
      </c>
      <c r="D74" s="27">
        <v>62.868949999999998</v>
      </c>
      <c r="E74" s="28">
        <v>54.72</v>
      </c>
      <c r="F74" s="29">
        <v>26.633330000000001</v>
      </c>
      <c r="G74" s="27">
        <v>22.033329999999999</v>
      </c>
      <c r="H74" s="28">
        <v>0.87038000000000004</v>
      </c>
      <c r="I74" s="28">
        <v>2.3605399999999999</v>
      </c>
      <c r="J74" s="28">
        <v>2.05457</v>
      </c>
      <c r="K74" s="19"/>
      <c r="L74" s="19"/>
    </row>
    <row r="75" spans="2:12" x14ac:dyDescent="0.2">
      <c r="B75" s="34">
        <v>69</v>
      </c>
      <c r="C75" s="26" t="s">
        <v>116</v>
      </c>
      <c r="D75" s="27">
        <v>23.341750000000001</v>
      </c>
      <c r="E75" s="28">
        <v>16.16</v>
      </c>
      <c r="F75" s="29">
        <v>3.0666699999999998</v>
      </c>
      <c r="G75" s="27">
        <v>1.93333</v>
      </c>
      <c r="H75" s="28">
        <v>0.69232000000000005</v>
      </c>
      <c r="I75" s="28">
        <v>7.61144</v>
      </c>
      <c r="J75" s="28">
        <v>5.2695699999999999</v>
      </c>
      <c r="K75" s="19"/>
      <c r="L75" s="19"/>
    </row>
    <row r="76" spans="2:12" x14ac:dyDescent="0.2">
      <c r="B76" s="34">
        <v>70</v>
      </c>
      <c r="C76" s="26" t="s">
        <v>116</v>
      </c>
      <c r="D76" s="27">
        <v>59.895760000000003</v>
      </c>
      <c r="E76" s="28">
        <v>56.48</v>
      </c>
      <c r="F76" s="29">
        <v>17.733329999999999</v>
      </c>
      <c r="G76" s="27">
        <v>16.466670000000001</v>
      </c>
      <c r="H76" s="28">
        <v>0.94296999999999997</v>
      </c>
      <c r="I76" s="28">
        <v>3.37758</v>
      </c>
      <c r="J76" s="28">
        <v>3.1849599999999998</v>
      </c>
      <c r="K76" s="19"/>
      <c r="L76" s="19"/>
    </row>
    <row r="77" spans="2:12" x14ac:dyDescent="0.2">
      <c r="B77" s="34">
        <v>71</v>
      </c>
      <c r="C77" s="26" t="s">
        <v>116</v>
      </c>
      <c r="D77" s="27">
        <v>63.723170000000003</v>
      </c>
      <c r="E77" s="28">
        <v>58.88</v>
      </c>
      <c r="F77" s="29">
        <v>62.666670000000003</v>
      </c>
      <c r="G77" s="27">
        <v>0.76666999999999996</v>
      </c>
      <c r="H77" s="28">
        <v>0.92400000000000004</v>
      </c>
      <c r="I77" s="28">
        <v>1.0168600000000001</v>
      </c>
      <c r="J77" s="28">
        <v>0.93957000000000002</v>
      </c>
      <c r="K77" s="19"/>
      <c r="L77" s="19"/>
    </row>
    <row r="78" spans="2:12" x14ac:dyDescent="0.2">
      <c r="B78" s="34">
        <v>72</v>
      </c>
      <c r="C78" s="26" t="s">
        <v>116</v>
      </c>
      <c r="D78" s="27">
        <v>53.246600000000001</v>
      </c>
      <c r="E78" s="28">
        <v>43.84</v>
      </c>
      <c r="F78" s="29">
        <v>1.8333299999999999</v>
      </c>
      <c r="G78" s="27">
        <v>2.3333300000000001</v>
      </c>
      <c r="H78" s="28">
        <v>0.82333999999999996</v>
      </c>
      <c r="I78" s="31">
        <v>29.043600000000001</v>
      </c>
      <c r="J78" s="31">
        <v>23.91273</v>
      </c>
      <c r="K78" s="19"/>
      <c r="L78" s="19"/>
    </row>
    <row r="79" spans="2:12" x14ac:dyDescent="0.2">
      <c r="B79" s="34">
        <v>73</v>
      </c>
      <c r="C79" s="26" t="s">
        <v>116</v>
      </c>
      <c r="D79" s="27">
        <v>63.532780000000002</v>
      </c>
      <c r="E79" s="28">
        <v>45.6</v>
      </c>
      <c r="F79" s="29">
        <v>3</v>
      </c>
      <c r="G79" s="27">
        <v>0.36667</v>
      </c>
      <c r="H79" s="28">
        <v>0.71774000000000004</v>
      </c>
      <c r="I79" s="28">
        <v>21.177589999999999</v>
      </c>
      <c r="J79" s="28">
        <v>15.2</v>
      </c>
      <c r="K79" s="19"/>
      <c r="L79" s="19"/>
    </row>
    <row r="80" spans="2:12" x14ac:dyDescent="0.2">
      <c r="B80" s="34">
        <v>74</v>
      </c>
      <c r="C80" s="26" t="s">
        <v>116</v>
      </c>
      <c r="D80" s="27">
        <v>87.322410000000005</v>
      </c>
      <c r="E80" s="28">
        <v>57.28</v>
      </c>
      <c r="F80" s="29">
        <v>29.233329999999999</v>
      </c>
      <c r="G80" s="27">
        <v>8.3666699999999992</v>
      </c>
      <c r="H80" s="28">
        <v>0.65595999999999999</v>
      </c>
      <c r="I80" s="28">
        <v>2.9870800000000002</v>
      </c>
      <c r="J80" s="28">
        <v>1.9594100000000001</v>
      </c>
      <c r="K80" s="19"/>
      <c r="L80" s="19"/>
    </row>
    <row r="81" spans="2:12" x14ac:dyDescent="0.2">
      <c r="B81" s="34">
        <v>75</v>
      </c>
      <c r="C81" s="26" t="s">
        <v>116</v>
      </c>
      <c r="D81" s="27">
        <v>43.670259999999999</v>
      </c>
      <c r="E81" s="28">
        <v>33.6</v>
      </c>
      <c r="F81" s="29">
        <v>2.5333299999999999</v>
      </c>
      <c r="G81" s="27">
        <v>6.6333299999999999</v>
      </c>
      <c r="H81" s="28">
        <v>0.76939999999999997</v>
      </c>
      <c r="I81" s="28">
        <v>17.23826</v>
      </c>
      <c r="J81" s="28">
        <v>13.263159999999999</v>
      </c>
      <c r="K81" s="19"/>
      <c r="L81" s="19"/>
    </row>
    <row r="82" spans="2:12" x14ac:dyDescent="0.2">
      <c r="B82" s="34">
        <v>76</v>
      </c>
      <c r="C82" s="26" t="s">
        <v>116</v>
      </c>
      <c r="D82" s="27">
        <v>39.8934</v>
      </c>
      <c r="E82" s="28">
        <v>30.88</v>
      </c>
      <c r="F82" s="29">
        <v>7.2</v>
      </c>
      <c r="G82" s="30">
        <v>381.2</v>
      </c>
      <c r="H82" s="28">
        <v>0.77405999999999997</v>
      </c>
      <c r="I82" s="28">
        <v>5.5407500000000001</v>
      </c>
      <c r="J82" s="28">
        <v>4.2888900000000003</v>
      </c>
      <c r="K82" s="19"/>
      <c r="L82" s="19"/>
    </row>
    <row r="83" spans="2:12" x14ac:dyDescent="0.2">
      <c r="B83" s="34">
        <v>77</v>
      </c>
      <c r="C83" s="26" t="s">
        <v>116</v>
      </c>
      <c r="D83" s="27">
        <v>96.445049999999995</v>
      </c>
      <c r="E83" s="28">
        <v>29.44</v>
      </c>
      <c r="F83" s="29">
        <v>241.2</v>
      </c>
      <c r="G83" s="27">
        <v>3.9666700000000001</v>
      </c>
      <c r="H83" s="31">
        <v>0.30525000000000002</v>
      </c>
      <c r="I83" s="28">
        <v>0.39985999999999999</v>
      </c>
      <c r="J83" s="28">
        <v>0.12206</v>
      </c>
      <c r="K83" s="19"/>
      <c r="L83" s="19"/>
    </row>
    <row r="84" spans="2:12" x14ac:dyDescent="0.2">
      <c r="B84" s="34">
        <v>78</v>
      </c>
      <c r="C84" s="26" t="s">
        <v>116</v>
      </c>
      <c r="D84" s="27">
        <v>114.57098999999999</v>
      </c>
      <c r="E84" s="28">
        <v>58.56</v>
      </c>
      <c r="F84" s="29">
        <v>39.966670000000001</v>
      </c>
      <c r="G84" s="27">
        <v>7.4666699999999997</v>
      </c>
      <c r="H84" s="31">
        <v>0.51112000000000002</v>
      </c>
      <c r="I84" s="28">
        <v>2.86666</v>
      </c>
      <c r="J84" s="28">
        <v>1.46522</v>
      </c>
      <c r="K84" s="19"/>
      <c r="L84" s="19"/>
    </row>
    <row r="85" spans="2:12" x14ac:dyDescent="0.2">
      <c r="B85" s="34">
        <v>79</v>
      </c>
      <c r="C85" s="26" t="s">
        <v>116</v>
      </c>
      <c r="D85" s="27">
        <v>51.399290000000001</v>
      </c>
      <c r="E85" s="28">
        <v>48.32</v>
      </c>
      <c r="F85" s="29">
        <v>13.8</v>
      </c>
      <c r="G85" s="30">
        <v>72.7</v>
      </c>
      <c r="H85" s="28">
        <v>0.94008999999999998</v>
      </c>
      <c r="I85" s="28">
        <v>3.7245900000000001</v>
      </c>
      <c r="J85" s="28">
        <v>3.5014500000000002</v>
      </c>
      <c r="K85" s="19"/>
      <c r="L85" s="19"/>
    </row>
    <row r="86" spans="2:12" x14ac:dyDescent="0.2">
      <c r="B86" s="34">
        <v>80</v>
      </c>
      <c r="C86" s="26" t="s">
        <v>116</v>
      </c>
      <c r="D86" s="27">
        <v>39.597639999999998</v>
      </c>
      <c r="E86" s="28">
        <v>31.2</v>
      </c>
      <c r="F86" s="29">
        <v>2.6</v>
      </c>
      <c r="G86" s="27">
        <v>9.5</v>
      </c>
      <c r="H86" s="28">
        <v>0.78793000000000002</v>
      </c>
      <c r="I86" s="28">
        <v>15.22986</v>
      </c>
      <c r="J86" s="28">
        <v>12</v>
      </c>
      <c r="K86" s="19"/>
      <c r="L86" s="19"/>
    </row>
    <row r="87" spans="2:12" x14ac:dyDescent="0.2">
      <c r="B87" s="34">
        <v>81</v>
      </c>
      <c r="C87" s="26" t="s">
        <v>116</v>
      </c>
      <c r="D87" s="27">
        <v>72.051850000000002</v>
      </c>
      <c r="E87" s="28">
        <v>59.52</v>
      </c>
      <c r="F87" s="29">
        <v>3.6666699999999999</v>
      </c>
      <c r="G87" s="27">
        <v>2</v>
      </c>
      <c r="H87" s="28">
        <v>0.82606999999999997</v>
      </c>
      <c r="I87" s="28">
        <v>19.650500000000001</v>
      </c>
      <c r="J87" s="28">
        <v>16.23273</v>
      </c>
      <c r="K87" s="19"/>
      <c r="L87" s="19"/>
    </row>
    <row r="88" spans="2:12" x14ac:dyDescent="0.2">
      <c r="B88" s="34">
        <v>82</v>
      </c>
      <c r="C88" s="26" t="s">
        <v>116</v>
      </c>
      <c r="D88" s="27">
        <v>73.274039999999999</v>
      </c>
      <c r="E88" s="28">
        <v>56</v>
      </c>
      <c r="F88" s="29">
        <v>22.066666666666666</v>
      </c>
      <c r="G88" s="27">
        <v>26.4</v>
      </c>
      <c r="H88" s="28">
        <v>0.76425429797510824</v>
      </c>
      <c r="I88" s="28">
        <v>3.3205758308157098</v>
      </c>
      <c r="J88" s="28">
        <v>2.5377643504531724</v>
      </c>
      <c r="K88" s="19"/>
      <c r="L88" s="19"/>
    </row>
    <row r="89" spans="2:12" x14ac:dyDescent="0.2">
      <c r="B89" s="34">
        <v>83</v>
      </c>
      <c r="C89" s="26" t="s">
        <v>116</v>
      </c>
      <c r="D89" s="27">
        <v>69.18289200000001</v>
      </c>
      <c r="E89" s="28">
        <v>60.96</v>
      </c>
      <c r="F89" s="29">
        <v>12.666666666666666</v>
      </c>
      <c r="G89" s="27">
        <v>4.3666666666666663</v>
      </c>
      <c r="H89" s="28">
        <v>0.88114269637643927</v>
      </c>
      <c r="I89" s="28">
        <v>5.4618072631578958</v>
      </c>
      <c r="J89" s="28">
        <v>4.8126315789473688</v>
      </c>
      <c r="K89" s="19"/>
      <c r="L89" s="19"/>
    </row>
    <row r="90" spans="2:12" x14ac:dyDescent="0.2">
      <c r="B90" s="34">
        <v>84</v>
      </c>
      <c r="C90" s="26" t="s">
        <v>116</v>
      </c>
      <c r="D90" s="27">
        <v>60.439107999999997</v>
      </c>
      <c r="E90" s="28">
        <v>11.68</v>
      </c>
      <c r="F90" s="29">
        <v>55.466666666666669</v>
      </c>
      <c r="G90" s="27">
        <v>0.43333333333333335</v>
      </c>
      <c r="H90" s="31">
        <v>0.19325235574290739</v>
      </c>
      <c r="I90" s="28">
        <v>1.0896473798076922</v>
      </c>
      <c r="J90" s="28">
        <v>0.21057692307692308</v>
      </c>
      <c r="K90" s="19"/>
      <c r="L90" s="19"/>
    </row>
    <row r="91" spans="2:12" x14ac:dyDescent="0.2">
      <c r="B91" s="34">
        <v>85</v>
      </c>
      <c r="C91" s="26" t="s">
        <v>116</v>
      </c>
      <c r="D91" s="27">
        <v>77.376960999999994</v>
      </c>
      <c r="E91" s="28">
        <v>58.24</v>
      </c>
      <c r="F91" s="29">
        <v>12.433333333333334</v>
      </c>
      <c r="G91" s="27">
        <v>0.96666666666666667</v>
      </c>
      <c r="H91" s="28">
        <v>0.7526788238685157</v>
      </c>
      <c r="I91" s="28">
        <v>6.2233480697050929</v>
      </c>
      <c r="J91" s="28">
        <v>4.6841823056300269</v>
      </c>
      <c r="K91" s="19"/>
      <c r="L91" s="19"/>
    </row>
    <row r="92" spans="2:12" x14ac:dyDescent="0.2">
      <c r="B92" s="34">
        <v>86</v>
      </c>
      <c r="C92" s="26" t="s">
        <v>116</v>
      </c>
      <c r="D92" s="27">
        <v>120.155373</v>
      </c>
      <c r="E92" s="28">
        <v>59.2</v>
      </c>
      <c r="F92" s="29">
        <v>29.166666666666668</v>
      </c>
      <c r="G92" s="27">
        <v>0.66666666666666663</v>
      </c>
      <c r="H92" s="31">
        <v>0.4926954036420827</v>
      </c>
      <c r="I92" s="28">
        <v>4.1196127885714287</v>
      </c>
      <c r="J92" s="28">
        <v>2.0297142857142858</v>
      </c>
      <c r="K92" s="19"/>
      <c r="L92" s="19"/>
    </row>
    <row r="93" spans="2:12" x14ac:dyDescent="0.2">
      <c r="B93" s="34">
        <v>87</v>
      </c>
      <c r="C93" s="26" t="s">
        <v>116</v>
      </c>
      <c r="D93" s="27">
        <v>45.420889000000003</v>
      </c>
      <c r="E93" s="28">
        <v>16.32</v>
      </c>
      <c r="F93" s="29">
        <v>4.4333333333333336</v>
      </c>
      <c r="G93" s="30">
        <v>470.3</v>
      </c>
      <c r="H93" s="31">
        <v>0.35930604528678423</v>
      </c>
      <c r="I93" s="28">
        <v>10.245313308270676</v>
      </c>
      <c r="J93" s="28">
        <v>3.6812030075187967</v>
      </c>
      <c r="K93" s="19"/>
      <c r="L93" s="19"/>
    </row>
    <row r="94" spans="2:12" x14ac:dyDescent="0.2">
      <c r="B94" s="34">
        <v>88</v>
      </c>
      <c r="C94" s="26" t="s">
        <v>116</v>
      </c>
      <c r="D94" s="27">
        <v>172.01519599999997</v>
      </c>
      <c r="E94" s="28">
        <v>61.12</v>
      </c>
      <c r="F94" s="29">
        <v>294.3</v>
      </c>
      <c r="G94" s="30">
        <v>41.866666666666667</v>
      </c>
      <c r="H94" s="31">
        <v>0.3553174453261676</v>
      </c>
      <c r="I94" s="28">
        <v>0.58448928304451231</v>
      </c>
      <c r="J94" s="28">
        <v>0.2076792388718994</v>
      </c>
      <c r="K94" s="19"/>
      <c r="L94" s="19"/>
    </row>
    <row r="95" spans="2:12" x14ac:dyDescent="0.2">
      <c r="B95" s="34">
        <v>89</v>
      </c>
      <c r="C95" s="26" t="s">
        <v>116</v>
      </c>
      <c r="D95" s="27">
        <v>64.079704000000007</v>
      </c>
      <c r="E95" s="28">
        <v>56.16</v>
      </c>
      <c r="F95" s="29">
        <v>9.0333333333333332</v>
      </c>
      <c r="G95" s="30">
        <v>243.83333333333334</v>
      </c>
      <c r="H95" s="28">
        <v>0.87640854271112101</v>
      </c>
      <c r="I95" s="28">
        <v>7.0936941697416982</v>
      </c>
      <c r="J95" s="28">
        <v>6.2169741697416967</v>
      </c>
      <c r="K95" s="19"/>
      <c r="L95" s="19"/>
    </row>
    <row r="96" spans="2:12" x14ac:dyDescent="0.2">
      <c r="B96" s="34">
        <v>90</v>
      </c>
      <c r="C96" s="26" t="s">
        <v>116</v>
      </c>
      <c r="D96" s="27">
        <v>218.53160099999999</v>
      </c>
      <c r="E96" s="28">
        <v>31.68</v>
      </c>
      <c r="F96" s="29">
        <v>151.23333333333332</v>
      </c>
      <c r="G96" s="27">
        <v>1.4666666666666666</v>
      </c>
      <c r="H96" s="31">
        <v>0.14496759212412488</v>
      </c>
      <c r="I96" s="28">
        <v>1.444996259642936</v>
      </c>
      <c r="J96" s="28">
        <v>0.20947762838880318</v>
      </c>
      <c r="K96" s="19"/>
      <c r="L96" s="19"/>
    </row>
    <row r="97" spans="2:12" x14ac:dyDescent="0.2">
      <c r="B97" s="34">
        <v>91</v>
      </c>
      <c r="C97" s="26" t="s">
        <v>116</v>
      </c>
      <c r="D97" s="27">
        <v>29.399882999999999</v>
      </c>
      <c r="E97" s="28">
        <v>28.64</v>
      </c>
      <c r="F97" s="29">
        <v>3.8666666666666667</v>
      </c>
      <c r="G97" s="27">
        <v>0.7</v>
      </c>
      <c r="H97" s="28">
        <v>0.97415353659740755</v>
      </c>
      <c r="I97" s="28">
        <v>7.6034180172413794</v>
      </c>
      <c r="J97" s="28">
        <v>7.4068965517241381</v>
      </c>
      <c r="K97" s="19"/>
      <c r="L97" s="19"/>
    </row>
    <row r="98" spans="2:12" x14ac:dyDescent="0.2">
      <c r="B98" s="34">
        <v>92</v>
      </c>
      <c r="C98" s="26" t="s">
        <v>116</v>
      </c>
      <c r="D98" s="27">
        <v>63.325133999999998</v>
      </c>
      <c r="E98" s="28">
        <v>59.2</v>
      </c>
      <c r="F98" s="29">
        <v>6.6</v>
      </c>
      <c r="G98" s="27">
        <v>4.6333333333333337</v>
      </c>
      <c r="H98" s="28">
        <v>0.93485787175752366</v>
      </c>
      <c r="I98" s="28">
        <v>9.5947172727272729</v>
      </c>
      <c r="J98" s="28">
        <v>8.9696969696969706</v>
      </c>
      <c r="K98" s="19"/>
      <c r="L98" s="19"/>
    </row>
    <row r="99" spans="2:12" x14ac:dyDescent="0.2">
      <c r="B99" s="34">
        <v>93</v>
      </c>
      <c r="C99" s="26" t="s">
        <v>116</v>
      </c>
      <c r="D99" s="27">
        <v>59.016658</v>
      </c>
      <c r="E99" s="28">
        <v>52</v>
      </c>
      <c r="F99" s="29">
        <v>10.866666666666667</v>
      </c>
      <c r="G99" s="27">
        <v>7.1</v>
      </c>
      <c r="H99" s="28">
        <v>0.88110716130350863</v>
      </c>
      <c r="I99" s="28">
        <v>5.4309807975460123</v>
      </c>
      <c r="J99" s="28">
        <v>4.7852760736196318</v>
      </c>
      <c r="K99" s="19"/>
      <c r="L99" s="19"/>
    </row>
    <row r="100" spans="2:12" x14ac:dyDescent="0.2">
      <c r="B100" s="34">
        <v>94</v>
      </c>
      <c r="C100" s="26" t="s">
        <v>116</v>
      </c>
      <c r="D100" s="27">
        <v>79.596788000000004</v>
      </c>
      <c r="E100" s="28">
        <v>55.04</v>
      </c>
      <c r="F100" s="29">
        <v>21.3</v>
      </c>
      <c r="G100" s="27">
        <v>2.2666666666666666</v>
      </c>
      <c r="H100" s="28">
        <v>0.69148518907571999</v>
      </c>
      <c r="I100" s="28">
        <v>3.7369384037558686</v>
      </c>
      <c r="J100" s="28">
        <v>2.5840375586854458</v>
      </c>
      <c r="K100" s="19"/>
      <c r="L100" s="19"/>
    </row>
    <row r="101" spans="2:12" x14ac:dyDescent="0.2">
      <c r="B101" s="34">
        <v>95</v>
      </c>
      <c r="C101" s="26" t="s">
        <v>116</v>
      </c>
      <c r="D101" s="27">
        <v>78.552009000000012</v>
      </c>
      <c r="E101" s="28">
        <v>58.08</v>
      </c>
      <c r="F101" s="29">
        <v>117.56666666666666</v>
      </c>
      <c r="G101" s="30">
        <v>110.8</v>
      </c>
      <c r="H101" s="28">
        <v>0.73938274449479691</v>
      </c>
      <c r="I101" s="28">
        <v>0.66814864474057289</v>
      </c>
      <c r="J101" s="28">
        <v>0.49401757867876384</v>
      </c>
      <c r="K101" s="19"/>
      <c r="L101" s="19"/>
    </row>
    <row r="102" spans="2:12" x14ac:dyDescent="0.2">
      <c r="B102" s="34">
        <v>96</v>
      </c>
      <c r="C102" s="26" t="s">
        <v>116</v>
      </c>
      <c r="D102" s="27">
        <v>58.109732000000001</v>
      </c>
      <c r="E102" s="28">
        <v>46.4</v>
      </c>
      <c r="F102" s="29">
        <v>39.333333333333336</v>
      </c>
      <c r="G102" s="27">
        <v>8.5666666666666664</v>
      </c>
      <c r="H102" s="28">
        <v>0.79848931328748851</v>
      </c>
      <c r="I102" s="28">
        <v>1.4773660677966101</v>
      </c>
      <c r="J102" s="28">
        <v>1.1796610169491524</v>
      </c>
      <c r="K102" s="19"/>
      <c r="L102" s="19"/>
    </row>
    <row r="103" spans="2:12" x14ac:dyDescent="0.2">
      <c r="B103" s="34">
        <v>97</v>
      </c>
      <c r="C103" s="26" t="s">
        <v>116</v>
      </c>
      <c r="D103" s="27">
        <v>22.176690000000001</v>
      </c>
      <c r="E103" s="28">
        <v>14.56</v>
      </c>
      <c r="F103" s="29">
        <v>1.5666666666666667</v>
      </c>
      <c r="G103" s="27">
        <v>2.2666666666666666</v>
      </c>
      <c r="H103" s="28">
        <v>0.65654522834561879</v>
      </c>
      <c r="I103" s="28">
        <v>14.155334042553193</v>
      </c>
      <c r="J103" s="28">
        <v>9.2936170212765958</v>
      </c>
      <c r="K103" s="19"/>
      <c r="L103" s="19"/>
    </row>
    <row r="104" spans="2:12" x14ac:dyDescent="0.2">
      <c r="B104" s="34">
        <v>98</v>
      </c>
      <c r="C104" s="26" t="s">
        <v>116</v>
      </c>
      <c r="D104" s="27">
        <v>109.25041100000001</v>
      </c>
      <c r="E104" s="28">
        <v>32.159999999999997</v>
      </c>
      <c r="F104" s="29">
        <v>64.63333333333334</v>
      </c>
      <c r="G104" s="30">
        <v>41.9</v>
      </c>
      <c r="H104" s="31">
        <v>0.29436960195966672</v>
      </c>
      <c r="I104" s="28">
        <v>1.6903106395048995</v>
      </c>
      <c r="J104" s="28">
        <v>0.49757607013924693</v>
      </c>
      <c r="K104" s="19"/>
      <c r="L104" s="19"/>
    </row>
    <row r="105" spans="2:12" x14ac:dyDescent="0.2">
      <c r="B105" s="34">
        <v>99</v>
      </c>
      <c r="C105" s="26" t="s">
        <v>116</v>
      </c>
      <c r="D105" s="27">
        <v>60.963718</v>
      </c>
      <c r="E105" s="28">
        <v>50.88</v>
      </c>
      <c r="F105" s="29">
        <v>1.2666666666666666</v>
      </c>
      <c r="G105" s="27">
        <v>4.2333333333333334</v>
      </c>
      <c r="H105" s="28">
        <v>0.83459476667745236</v>
      </c>
      <c r="I105" s="31">
        <v>48.129251052631581</v>
      </c>
      <c r="J105" s="31">
        <v>40.168421052631579</v>
      </c>
      <c r="K105" s="19"/>
      <c r="L105" s="19"/>
    </row>
    <row r="106" spans="2:12" x14ac:dyDescent="0.2">
      <c r="B106" s="34">
        <v>100</v>
      </c>
      <c r="C106" s="26" t="s">
        <v>116</v>
      </c>
      <c r="D106" s="27">
        <v>40.569687999999999</v>
      </c>
      <c r="E106" s="28">
        <v>31.36</v>
      </c>
      <c r="F106" s="29">
        <v>11.8</v>
      </c>
      <c r="G106" s="30">
        <v>48.6</v>
      </c>
      <c r="H106" s="28">
        <v>0.7729909088775837</v>
      </c>
      <c r="I106" s="28">
        <v>3.4381091525423728</v>
      </c>
      <c r="J106" s="28">
        <v>2.6576271186440676</v>
      </c>
      <c r="K106" s="19"/>
      <c r="L106" s="19"/>
    </row>
    <row r="107" spans="2:12" x14ac:dyDescent="0.2">
      <c r="B107" s="34">
        <v>101</v>
      </c>
      <c r="C107" s="26" t="s">
        <v>116</v>
      </c>
      <c r="D107" s="27">
        <v>38.617061</v>
      </c>
      <c r="E107" s="28">
        <v>32.32</v>
      </c>
      <c r="F107" s="29">
        <v>16.166666666666668</v>
      </c>
      <c r="G107" s="27">
        <v>5.9666666666666668</v>
      </c>
      <c r="H107" s="28">
        <v>0.83693577820435383</v>
      </c>
      <c r="I107" s="28">
        <v>2.3886841855670102</v>
      </c>
      <c r="J107" s="28">
        <v>1.9991752577319586</v>
      </c>
      <c r="K107" s="19"/>
      <c r="L107" s="19"/>
    </row>
    <row r="108" spans="2:12" x14ac:dyDescent="0.2">
      <c r="B108" s="34">
        <v>102</v>
      </c>
      <c r="C108" s="26" t="s">
        <v>116</v>
      </c>
      <c r="D108" s="27">
        <v>75.360865000000004</v>
      </c>
      <c r="E108" s="28">
        <v>58.08</v>
      </c>
      <c r="F108" s="29">
        <v>45.06666666666667</v>
      </c>
      <c r="G108" s="27">
        <v>7.4</v>
      </c>
      <c r="H108" s="28">
        <v>0.77069179075903649</v>
      </c>
      <c r="I108" s="28">
        <v>1.6722085428994082</v>
      </c>
      <c r="J108" s="28">
        <v>1.2887573964497041</v>
      </c>
      <c r="K108" s="19"/>
      <c r="L108" s="19"/>
    </row>
    <row r="109" spans="2:12" x14ac:dyDescent="0.2">
      <c r="B109" s="34">
        <v>103</v>
      </c>
      <c r="C109" s="26" t="s">
        <v>116</v>
      </c>
      <c r="D109" s="27">
        <v>56.090516000000001</v>
      </c>
      <c r="E109" s="28">
        <v>52</v>
      </c>
      <c r="F109" s="29">
        <v>6.5666666666666664</v>
      </c>
      <c r="G109" s="27">
        <v>3.9</v>
      </c>
      <c r="H109" s="28">
        <v>0.92707294759064085</v>
      </c>
      <c r="I109" s="28">
        <v>8.5417029441624361</v>
      </c>
      <c r="J109" s="28">
        <v>7.9187817258883255</v>
      </c>
      <c r="K109" s="19"/>
      <c r="L109" s="19"/>
    </row>
    <row r="110" spans="2:12" x14ac:dyDescent="0.2">
      <c r="B110" s="34">
        <v>104</v>
      </c>
      <c r="C110" s="26" t="s">
        <v>116</v>
      </c>
      <c r="D110" s="27">
        <v>64.641156999999993</v>
      </c>
      <c r="E110" s="28">
        <v>38.08</v>
      </c>
      <c r="F110" s="29">
        <v>33.333333333333336</v>
      </c>
      <c r="G110" s="27">
        <v>1.3333333333333333</v>
      </c>
      <c r="H110" s="28">
        <v>0.58909836654068559</v>
      </c>
      <c r="I110" s="28">
        <v>1.9392347099999996</v>
      </c>
      <c r="J110" s="28">
        <v>1.1423999999999999</v>
      </c>
      <c r="K110" s="19"/>
      <c r="L110" s="19"/>
    </row>
    <row r="111" spans="2:12" x14ac:dyDescent="0.2">
      <c r="B111" s="34">
        <v>105</v>
      </c>
      <c r="C111" s="26" t="s">
        <v>116</v>
      </c>
      <c r="D111" s="27">
        <v>36.111847000000004</v>
      </c>
      <c r="E111" s="28">
        <v>30.88</v>
      </c>
      <c r="F111" s="29">
        <v>23.3</v>
      </c>
      <c r="G111" s="27">
        <v>10.933333333333334</v>
      </c>
      <c r="H111" s="28">
        <v>0.85512103548732898</v>
      </c>
      <c r="I111" s="28">
        <v>1.5498646781115881</v>
      </c>
      <c r="J111" s="28">
        <v>1.325321888412017</v>
      </c>
      <c r="K111" s="19"/>
      <c r="L111" s="19"/>
    </row>
    <row r="112" spans="2:12" x14ac:dyDescent="0.2">
      <c r="B112" s="34">
        <v>1</v>
      </c>
      <c r="C112" s="26" t="s">
        <v>126</v>
      </c>
      <c r="D112" s="27">
        <v>40.494750000000003</v>
      </c>
      <c r="E112" s="28">
        <v>37.28</v>
      </c>
      <c r="F112" s="29">
        <v>7</v>
      </c>
      <c r="G112" s="27">
        <v>4.2</v>
      </c>
      <c r="H112" s="28">
        <v>0.92061000000000004</v>
      </c>
      <c r="I112" s="28">
        <v>5.7849599999999999</v>
      </c>
      <c r="J112" s="28">
        <v>5.3257099999999999</v>
      </c>
      <c r="K112" s="19"/>
      <c r="L112" s="19"/>
    </row>
    <row r="113" spans="2:12" x14ac:dyDescent="0.2">
      <c r="B113" s="34">
        <v>2</v>
      </c>
      <c r="C113" s="26" t="s">
        <v>126</v>
      </c>
      <c r="D113" s="27">
        <v>61.353319999999997</v>
      </c>
      <c r="E113" s="28">
        <v>53.12</v>
      </c>
      <c r="F113" s="29">
        <v>4.5666700000000002</v>
      </c>
      <c r="G113" s="27">
        <v>12.1</v>
      </c>
      <c r="H113" s="28">
        <v>0.86580000000000001</v>
      </c>
      <c r="I113" s="28">
        <v>13.435029999999999</v>
      </c>
      <c r="J113" s="28">
        <v>11.63212</v>
      </c>
      <c r="K113" s="19"/>
      <c r="L113" s="19"/>
    </row>
    <row r="114" spans="2:12" x14ac:dyDescent="0.2">
      <c r="B114" s="34">
        <v>3</v>
      </c>
      <c r="C114" s="26" t="s">
        <v>126</v>
      </c>
      <c r="D114" s="27">
        <v>36.159550000000003</v>
      </c>
      <c r="E114" s="28">
        <v>31.52</v>
      </c>
      <c r="F114" s="29">
        <v>3.6666699999999999</v>
      </c>
      <c r="G114" s="27">
        <v>4.3333300000000001</v>
      </c>
      <c r="H114" s="28">
        <v>0.87168999999999996</v>
      </c>
      <c r="I114" s="28">
        <v>9.8616899999999994</v>
      </c>
      <c r="J114" s="28">
        <v>8.5963600000000007</v>
      </c>
      <c r="K114" s="19"/>
      <c r="L114" s="19"/>
    </row>
    <row r="115" spans="2:12" x14ac:dyDescent="0.2">
      <c r="B115" s="34">
        <v>4</v>
      </c>
      <c r="C115" s="26" t="s">
        <v>126</v>
      </c>
      <c r="D115" s="27">
        <v>37.05856</v>
      </c>
      <c r="E115" s="28">
        <v>32.799999999999997</v>
      </c>
      <c r="F115" s="29">
        <v>2.9333300000000002</v>
      </c>
      <c r="G115" s="27">
        <v>3.8666700000000001</v>
      </c>
      <c r="H115" s="28">
        <v>0.88509000000000004</v>
      </c>
      <c r="I115" s="28">
        <v>12.633599999999999</v>
      </c>
      <c r="J115" s="28">
        <v>11.18182</v>
      </c>
      <c r="K115" s="19"/>
      <c r="L115" s="19"/>
    </row>
    <row r="116" spans="2:12" x14ac:dyDescent="0.2">
      <c r="B116" s="34">
        <v>5</v>
      </c>
      <c r="C116" s="26" t="s">
        <v>126</v>
      </c>
      <c r="D116" s="27">
        <v>47.476750000000003</v>
      </c>
      <c r="E116" s="28">
        <v>41.76</v>
      </c>
      <c r="F116" s="29">
        <v>5.8666700000000001</v>
      </c>
      <c r="G116" s="27">
        <v>0.76666999999999996</v>
      </c>
      <c r="H116" s="28">
        <v>0.87958999999999998</v>
      </c>
      <c r="I116" s="28">
        <v>8.0926299999999998</v>
      </c>
      <c r="J116" s="28">
        <v>7.1181799999999997</v>
      </c>
      <c r="K116" s="19"/>
      <c r="L116" s="19"/>
    </row>
    <row r="117" spans="2:12" x14ac:dyDescent="0.2">
      <c r="B117" s="34">
        <v>6</v>
      </c>
      <c r="C117" s="26" t="s">
        <v>126</v>
      </c>
      <c r="D117" s="27">
        <v>66.475570000000005</v>
      </c>
      <c r="E117" s="28">
        <v>60</v>
      </c>
      <c r="F117" s="29">
        <v>4.9000000000000004</v>
      </c>
      <c r="G117" s="27">
        <v>0.2</v>
      </c>
      <c r="H117" s="28">
        <v>0.90259</v>
      </c>
      <c r="I117" s="28">
        <v>13.56644</v>
      </c>
      <c r="J117" s="28">
        <v>12.244899999999999</v>
      </c>
      <c r="K117" s="19"/>
      <c r="L117" s="19"/>
    </row>
    <row r="118" spans="2:12" x14ac:dyDescent="0.2">
      <c r="B118" s="34">
        <v>7</v>
      </c>
      <c r="C118" s="26" t="s">
        <v>126</v>
      </c>
      <c r="D118" s="27">
        <v>47.922499999999999</v>
      </c>
      <c r="E118" s="28">
        <v>40.32</v>
      </c>
      <c r="F118" s="29">
        <v>3.7</v>
      </c>
      <c r="G118" s="27">
        <v>1.0333300000000001</v>
      </c>
      <c r="H118" s="28">
        <v>0.84136</v>
      </c>
      <c r="I118" s="28">
        <v>12.952030000000001</v>
      </c>
      <c r="J118" s="28">
        <v>10.8973</v>
      </c>
      <c r="K118" s="19"/>
      <c r="L118" s="19"/>
    </row>
    <row r="119" spans="2:12" x14ac:dyDescent="0.2">
      <c r="B119" s="34">
        <v>8</v>
      </c>
      <c r="C119" s="26" t="s">
        <v>126</v>
      </c>
      <c r="D119" s="27">
        <v>34.484589999999997</v>
      </c>
      <c r="E119" s="28">
        <v>26.88</v>
      </c>
      <c r="F119" s="29">
        <v>4.7666700000000004</v>
      </c>
      <c r="G119" s="27">
        <v>3.6333299999999999</v>
      </c>
      <c r="H119" s="28">
        <v>0.77947999999999995</v>
      </c>
      <c r="I119" s="28">
        <v>7.2345300000000003</v>
      </c>
      <c r="J119" s="28">
        <v>5.6391600000000004</v>
      </c>
      <c r="K119" s="19"/>
      <c r="L119" s="19"/>
    </row>
    <row r="120" spans="2:12" x14ac:dyDescent="0.2">
      <c r="B120" s="34">
        <v>9</v>
      </c>
      <c r="C120" s="26" t="s">
        <v>126</v>
      </c>
      <c r="D120" s="27">
        <v>38.658410000000003</v>
      </c>
      <c r="E120" s="28">
        <v>32.159999999999997</v>
      </c>
      <c r="F120" s="29">
        <v>4.5</v>
      </c>
      <c r="G120" s="27">
        <v>5.4333299999999998</v>
      </c>
      <c r="H120" s="28">
        <v>0.83189999999999997</v>
      </c>
      <c r="I120" s="28">
        <v>8.5907599999999995</v>
      </c>
      <c r="J120" s="28">
        <v>7.1466700000000003</v>
      </c>
      <c r="K120" s="19"/>
      <c r="L120" s="19"/>
    </row>
    <row r="121" spans="2:12" x14ac:dyDescent="0.2">
      <c r="B121" s="34">
        <v>10</v>
      </c>
      <c r="C121" s="26" t="s">
        <v>126</v>
      </c>
      <c r="D121" s="27">
        <v>55.966549999999998</v>
      </c>
      <c r="E121" s="28">
        <v>51.52</v>
      </c>
      <c r="F121" s="29">
        <v>3.73333</v>
      </c>
      <c r="G121" s="27">
        <v>0.26667000000000002</v>
      </c>
      <c r="H121" s="28">
        <v>0.92054999999999998</v>
      </c>
      <c r="I121" s="28">
        <v>14.99104</v>
      </c>
      <c r="J121" s="28">
        <v>13.8</v>
      </c>
      <c r="K121" s="19"/>
      <c r="L121" s="19"/>
    </row>
    <row r="122" spans="2:12" x14ac:dyDescent="0.2">
      <c r="B122" s="34">
        <v>11</v>
      </c>
      <c r="C122" s="26" t="s">
        <v>126</v>
      </c>
      <c r="D122" s="27">
        <v>56.673499999999997</v>
      </c>
      <c r="E122" s="28">
        <v>49.44</v>
      </c>
      <c r="F122" s="29">
        <v>3.73333</v>
      </c>
      <c r="G122" s="30">
        <v>198.03333000000001</v>
      </c>
      <c r="H122" s="28">
        <v>0.87236999999999998</v>
      </c>
      <c r="I122" s="28">
        <v>15.180400000000001</v>
      </c>
      <c r="J122" s="28">
        <v>13.24286</v>
      </c>
      <c r="K122" s="19"/>
      <c r="L122" s="19"/>
    </row>
    <row r="123" spans="2:12" x14ac:dyDescent="0.2">
      <c r="B123" s="34">
        <v>12</v>
      </c>
      <c r="C123" s="26" t="s">
        <v>126</v>
      </c>
      <c r="D123" s="27">
        <v>63.746450000000003</v>
      </c>
      <c r="E123" s="28">
        <v>49.6</v>
      </c>
      <c r="F123" s="29">
        <v>15.3</v>
      </c>
      <c r="G123" s="27">
        <v>0.2</v>
      </c>
      <c r="H123" s="28">
        <v>0.77807999999999999</v>
      </c>
      <c r="I123" s="28">
        <v>4.1664300000000001</v>
      </c>
      <c r="J123" s="28">
        <v>3.2418300000000002</v>
      </c>
      <c r="K123" s="19"/>
      <c r="L123" s="19"/>
    </row>
    <row r="124" spans="2:12" x14ac:dyDescent="0.2">
      <c r="B124" s="34">
        <v>13</v>
      </c>
      <c r="C124" s="26" t="s">
        <v>126</v>
      </c>
      <c r="D124" s="27">
        <v>40.134720000000002</v>
      </c>
      <c r="E124" s="28">
        <v>30.08</v>
      </c>
      <c r="F124" s="29">
        <v>1.73333</v>
      </c>
      <c r="G124" s="27">
        <v>2.9</v>
      </c>
      <c r="H124" s="28">
        <v>0.74948000000000004</v>
      </c>
      <c r="I124" s="28">
        <v>23.15465</v>
      </c>
      <c r="J124" s="28">
        <v>17.353850000000001</v>
      </c>
      <c r="K124" s="19"/>
      <c r="L124" s="19"/>
    </row>
    <row r="125" spans="2:12" x14ac:dyDescent="0.2">
      <c r="B125" s="34">
        <v>14</v>
      </c>
      <c r="C125" s="26" t="s">
        <v>126</v>
      </c>
      <c r="D125" s="27">
        <v>68.03492</v>
      </c>
      <c r="E125" s="28">
        <v>54.88</v>
      </c>
      <c r="F125" s="29">
        <v>4.1333299999999999</v>
      </c>
      <c r="G125" s="27">
        <v>5.5333300000000003</v>
      </c>
      <c r="H125" s="28">
        <v>0.80664000000000002</v>
      </c>
      <c r="I125" s="28">
        <v>16.460059999999999</v>
      </c>
      <c r="J125" s="28">
        <v>13.277419999999999</v>
      </c>
      <c r="K125" s="19"/>
      <c r="L125" s="19"/>
    </row>
    <row r="126" spans="2:12" x14ac:dyDescent="0.2">
      <c r="B126" s="34">
        <v>15</v>
      </c>
      <c r="C126" s="26" t="s">
        <v>126</v>
      </c>
      <c r="D126" s="27">
        <v>29.522860000000001</v>
      </c>
      <c r="E126" s="28">
        <v>18.239999999999998</v>
      </c>
      <c r="F126" s="29">
        <v>2.4666700000000001</v>
      </c>
      <c r="G126" s="27">
        <v>0.16667000000000001</v>
      </c>
      <c r="H126" s="28">
        <v>0.61782999999999999</v>
      </c>
      <c r="I126" s="28">
        <v>11.968730000000001</v>
      </c>
      <c r="J126" s="28">
        <v>7.39459</v>
      </c>
      <c r="K126" s="19"/>
      <c r="L126" s="19"/>
    </row>
    <row r="127" spans="2:12" x14ac:dyDescent="0.2">
      <c r="B127" s="34">
        <v>16</v>
      </c>
      <c r="C127" s="26" t="s">
        <v>126</v>
      </c>
      <c r="D127" s="27">
        <v>58.277589999999996</v>
      </c>
      <c r="E127" s="28">
        <v>55.36</v>
      </c>
      <c r="F127" s="29">
        <v>6.5333300000000003</v>
      </c>
      <c r="G127" s="27">
        <v>29.66667</v>
      </c>
      <c r="H127" s="28">
        <v>0.94994000000000001</v>
      </c>
      <c r="I127" s="28">
        <v>8.9200400000000002</v>
      </c>
      <c r="J127" s="28">
        <v>8.4734700000000007</v>
      </c>
      <c r="K127" s="19"/>
      <c r="L127" s="19"/>
    </row>
    <row r="128" spans="2:12" x14ac:dyDescent="0.2">
      <c r="B128" s="34">
        <v>17</v>
      </c>
      <c r="C128" s="26" t="s">
        <v>126</v>
      </c>
      <c r="D128" s="27">
        <v>61.306690000000003</v>
      </c>
      <c r="E128" s="28">
        <v>54.4</v>
      </c>
      <c r="F128" s="29">
        <v>3.1</v>
      </c>
      <c r="G128" s="27">
        <v>22.5</v>
      </c>
      <c r="H128" s="28">
        <v>0.88734000000000002</v>
      </c>
      <c r="I128" s="28">
        <v>19.776350000000001</v>
      </c>
      <c r="J128" s="28">
        <v>17.548390000000001</v>
      </c>
      <c r="K128" s="19"/>
      <c r="L128" s="19"/>
    </row>
    <row r="129" spans="2:12" x14ac:dyDescent="0.2">
      <c r="B129" s="34">
        <v>18</v>
      </c>
      <c r="C129" s="26" t="s">
        <v>126</v>
      </c>
      <c r="D129" s="27">
        <v>60.989080000000001</v>
      </c>
      <c r="E129" s="28">
        <v>50.56</v>
      </c>
      <c r="F129" s="29">
        <v>2.6333299999999999</v>
      </c>
      <c r="G129" s="27">
        <v>7.0666700000000002</v>
      </c>
      <c r="H129" s="28">
        <v>0.82899999999999996</v>
      </c>
      <c r="I129" s="28">
        <v>23.160409999999999</v>
      </c>
      <c r="J129" s="28">
        <v>19.2</v>
      </c>
      <c r="K129" s="19"/>
      <c r="L129" s="19"/>
    </row>
    <row r="130" spans="2:12" x14ac:dyDescent="0.2">
      <c r="B130" s="34">
        <v>19</v>
      </c>
      <c r="C130" s="26" t="s">
        <v>126</v>
      </c>
      <c r="D130" s="27">
        <v>23.669409999999999</v>
      </c>
      <c r="E130" s="28">
        <v>22.72</v>
      </c>
      <c r="F130" s="29">
        <v>3.4666700000000001</v>
      </c>
      <c r="G130" s="30">
        <v>258.73333000000002</v>
      </c>
      <c r="H130" s="28">
        <v>0.95989000000000002</v>
      </c>
      <c r="I130" s="28">
        <v>6.8277099999999997</v>
      </c>
      <c r="J130" s="28">
        <v>6.5538499999999997</v>
      </c>
      <c r="K130" s="19"/>
      <c r="L130" s="19"/>
    </row>
    <row r="131" spans="2:12" x14ac:dyDescent="0.2">
      <c r="B131" s="34">
        <v>20</v>
      </c>
      <c r="C131" s="26" t="s">
        <v>126</v>
      </c>
      <c r="D131" s="27">
        <v>55.963200000000001</v>
      </c>
      <c r="E131" s="28">
        <v>53.92</v>
      </c>
      <c r="F131" s="29">
        <v>6.4333299999999998</v>
      </c>
      <c r="G131" s="27">
        <v>0.16667000000000001</v>
      </c>
      <c r="H131" s="28">
        <v>0.96348999999999996</v>
      </c>
      <c r="I131" s="28">
        <v>8.6989400000000003</v>
      </c>
      <c r="J131" s="28">
        <v>8.3813499999999994</v>
      </c>
      <c r="K131" s="19"/>
      <c r="L131" s="19"/>
    </row>
    <row r="132" spans="2:12" x14ac:dyDescent="0.2">
      <c r="B132" s="34">
        <v>21</v>
      </c>
      <c r="C132" s="26" t="s">
        <v>126</v>
      </c>
      <c r="D132" s="27">
        <v>56.846040000000002</v>
      </c>
      <c r="E132" s="28">
        <v>47.36</v>
      </c>
      <c r="F132" s="29">
        <v>9.3666699999999992</v>
      </c>
      <c r="G132" s="27">
        <v>13.866669999999999</v>
      </c>
      <c r="H132" s="28">
        <v>0.83313000000000004</v>
      </c>
      <c r="I132" s="28">
        <v>6.0689700000000002</v>
      </c>
      <c r="J132" s="28">
        <v>5.0562300000000002</v>
      </c>
      <c r="K132" s="19"/>
      <c r="L132" s="19"/>
    </row>
    <row r="133" spans="2:12" x14ac:dyDescent="0.2">
      <c r="B133" s="34">
        <v>22</v>
      </c>
      <c r="C133" s="26" t="s">
        <v>126</v>
      </c>
      <c r="D133" s="27">
        <v>43.863079999999997</v>
      </c>
      <c r="E133" s="28">
        <v>41.6</v>
      </c>
      <c r="F133" s="29">
        <v>6.3</v>
      </c>
      <c r="G133" s="27">
        <v>0.3</v>
      </c>
      <c r="H133" s="28">
        <v>0.94840999999999998</v>
      </c>
      <c r="I133" s="28">
        <v>6.9623900000000001</v>
      </c>
      <c r="J133" s="28">
        <v>6.6031700000000004</v>
      </c>
      <c r="K133" s="19"/>
      <c r="L133" s="19"/>
    </row>
    <row r="134" spans="2:12" x14ac:dyDescent="0.2">
      <c r="B134" s="34">
        <v>23</v>
      </c>
      <c r="C134" s="26" t="s">
        <v>126</v>
      </c>
      <c r="D134" s="27">
        <v>33.144889999999997</v>
      </c>
      <c r="E134" s="28">
        <v>24.96</v>
      </c>
      <c r="F134" s="29">
        <v>2.0333299999999999</v>
      </c>
      <c r="G134" s="27">
        <v>0.33333000000000002</v>
      </c>
      <c r="H134" s="28">
        <v>0.75305999999999995</v>
      </c>
      <c r="I134" s="28">
        <v>16.30076</v>
      </c>
      <c r="J134" s="28">
        <v>12.275410000000001</v>
      </c>
      <c r="K134" s="19"/>
      <c r="L134" s="19"/>
    </row>
    <row r="135" spans="2:12" x14ac:dyDescent="0.2">
      <c r="B135" s="34">
        <v>24</v>
      </c>
      <c r="C135" s="26" t="s">
        <v>126</v>
      </c>
      <c r="D135" s="27">
        <v>59.467309999999998</v>
      </c>
      <c r="E135" s="28">
        <v>49.92</v>
      </c>
      <c r="F135" s="29">
        <v>5.0999999999999996</v>
      </c>
      <c r="G135" s="27">
        <v>0.93332999999999999</v>
      </c>
      <c r="H135" s="28">
        <v>0.83945000000000003</v>
      </c>
      <c r="I135" s="28">
        <v>11.660259999999999</v>
      </c>
      <c r="J135" s="28">
        <v>9.7882400000000001</v>
      </c>
      <c r="K135" s="19"/>
      <c r="L135" s="19"/>
    </row>
    <row r="136" spans="2:12" x14ac:dyDescent="0.2">
      <c r="B136" s="34">
        <v>25</v>
      </c>
      <c r="C136" s="26" t="s">
        <v>126</v>
      </c>
      <c r="D136" s="27">
        <v>29.67755</v>
      </c>
      <c r="E136" s="28">
        <v>28.16</v>
      </c>
      <c r="F136" s="29">
        <v>7.9</v>
      </c>
      <c r="G136" s="30">
        <v>186.46666999999999</v>
      </c>
      <c r="H136" s="28">
        <v>0.94886999999999999</v>
      </c>
      <c r="I136" s="28">
        <v>3.75665</v>
      </c>
      <c r="J136" s="28">
        <v>3.5645600000000002</v>
      </c>
      <c r="K136" s="19"/>
      <c r="L136" s="19"/>
    </row>
    <row r="137" spans="2:12" x14ac:dyDescent="0.2">
      <c r="B137" s="34">
        <v>26</v>
      </c>
      <c r="C137" s="26" t="s">
        <v>126</v>
      </c>
      <c r="D137" s="27">
        <v>62.906289999999998</v>
      </c>
      <c r="E137" s="28">
        <v>59.52</v>
      </c>
      <c r="F137" s="29">
        <v>4.8666700000000001</v>
      </c>
      <c r="G137" s="27">
        <v>1.8333299999999999</v>
      </c>
      <c r="H137" s="28">
        <v>0.94616999999999996</v>
      </c>
      <c r="I137" s="28">
        <v>12.92595</v>
      </c>
      <c r="J137" s="28">
        <v>12.23014</v>
      </c>
      <c r="K137" s="19"/>
      <c r="L137" s="19"/>
    </row>
    <row r="138" spans="2:12" x14ac:dyDescent="0.2">
      <c r="B138" s="34">
        <v>27</v>
      </c>
      <c r="C138" s="26" t="s">
        <v>126</v>
      </c>
      <c r="D138" s="27">
        <v>64.608779999999996</v>
      </c>
      <c r="E138" s="28">
        <v>59.2</v>
      </c>
      <c r="F138" s="29">
        <v>5.5666700000000002</v>
      </c>
      <c r="G138" s="27">
        <v>1.6</v>
      </c>
      <c r="H138" s="28">
        <v>0.91627999999999998</v>
      </c>
      <c r="I138" s="28">
        <v>11.60637</v>
      </c>
      <c r="J138" s="28">
        <v>10.634729999999999</v>
      </c>
      <c r="K138" s="19"/>
      <c r="L138" s="19"/>
    </row>
    <row r="139" spans="2:12" x14ac:dyDescent="0.2">
      <c r="B139" s="34">
        <v>28</v>
      </c>
      <c r="C139" s="26" t="s">
        <v>126</v>
      </c>
      <c r="D139" s="27">
        <v>299.03267</v>
      </c>
      <c r="E139" s="28">
        <v>47.04</v>
      </c>
      <c r="F139" s="29">
        <v>176.1</v>
      </c>
      <c r="G139" s="30">
        <v>49.2</v>
      </c>
      <c r="H139" s="31">
        <v>0.15731000000000001</v>
      </c>
      <c r="I139" s="28">
        <v>1.69808</v>
      </c>
      <c r="J139" s="28">
        <v>0.26712000000000002</v>
      </c>
      <c r="K139" s="19"/>
      <c r="L139" s="19"/>
    </row>
    <row r="140" spans="2:12" x14ac:dyDescent="0.2">
      <c r="B140" s="34">
        <v>29</v>
      </c>
      <c r="C140" s="26" t="s">
        <v>126</v>
      </c>
      <c r="D140" s="27">
        <v>68.037970000000001</v>
      </c>
      <c r="E140" s="28">
        <v>60.16</v>
      </c>
      <c r="F140" s="29">
        <v>197.66667000000001</v>
      </c>
      <c r="G140" s="30">
        <v>161.93333000000001</v>
      </c>
      <c r="H140" s="28">
        <v>0.88421000000000005</v>
      </c>
      <c r="I140" s="28">
        <v>0.34421000000000002</v>
      </c>
      <c r="J140" s="28">
        <v>0.30435000000000001</v>
      </c>
      <c r="K140" s="19"/>
      <c r="L140" s="19"/>
    </row>
    <row r="141" spans="2:12" x14ac:dyDescent="0.2">
      <c r="B141" s="34">
        <v>30</v>
      </c>
      <c r="C141" s="26" t="s">
        <v>126</v>
      </c>
      <c r="D141" s="27">
        <v>50.176810000000003</v>
      </c>
      <c r="E141" s="28">
        <v>48.16</v>
      </c>
      <c r="F141" s="29">
        <v>3.5</v>
      </c>
      <c r="G141" s="27">
        <v>0.63332999999999995</v>
      </c>
      <c r="H141" s="28">
        <v>0.95981000000000005</v>
      </c>
      <c r="I141" s="28">
        <v>14.33623</v>
      </c>
      <c r="J141" s="28">
        <v>13.76</v>
      </c>
      <c r="K141" s="19"/>
      <c r="L141" s="19"/>
    </row>
    <row r="142" spans="2:12" x14ac:dyDescent="0.2">
      <c r="B142" s="34">
        <v>31</v>
      </c>
      <c r="C142" s="26" t="s">
        <v>126</v>
      </c>
      <c r="D142" s="27">
        <v>80.823800000000006</v>
      </c>
      <c r="E142" s="28">
        <v>30.24</v>
      </c>
      <c r="F142" s="29">
        <v>27.733329999999999</v>
      </c>
      <c r="G142" s="27">
        <v>7.6333299999999999</v>
      </c>
      <c r="H142" s="31">
        <v>0.37414999999999998</v>
      </c>
      <c r="I142" s="28">
        <v>2.91432</v>
      </c>
      <c r="J142" s="28">
        <v>1.0903799999999999</v>
      </c>
      <c r="K142" s="19"/>
      <c r="L142" s="19"/>
    </row>
    <row r="143" spans="2:12" x14ac:dyDescent="0.2">
      <c r="B143" s="34">
        <v>32</v>
      </c>
      <c r="C143" s="26" t="s">
        <v>126</v>
      </c>
      <c r="D143" s="27">
        <v>19.063960000000002</v>
      </c>
      <c r="E143" s="28">
        <v>12.32</v>
      </c>
      <c r="F143" s="29">
        <v>2.1333299999999999</v>
      </c>
      <c r="G143" s="27">
        <v>0.73333000000000004</v>
      </c>
      <c r="H143" s="28">
        <v>0.64624999999999999</v>
      </c>
      <c r="I143" s="28">
        <v>8.9362300000000001</v>
      </c>
      <c r="J143" s="28">
        <v>5.7750000000000004</v>
      </c>
      <c r="K143" s="19"/>
      <c r="L143" s="19"/>
    </row>
    <row r="144" spans="2:12" x14ac:dyDescent="0.2">
      <c r="B144" s="34">
        <v>33</v>
      </c>
      <c r="C144" s="26" t="s">
        <v>126</v>
      </c>
      <c r="D144" s="27">
        <v>65.298959999999994</v>
      </c>
      <c r="E144" s="28">
        <v>44.48</v>
      </c>
      <c r="F144" s="29">
        <v>46.766669999999998</v>
      </c>
      <c r="G144" s="27">
        <v>18.3</v>
      </c>
      <c r="H144" s="28">
        <v>0.68117000000000005</v>
      </c>
      <c r="I144" s="28">
        <v>1.3962699999999999</v>
      </c>
      <c r="J144" s="28">
        <v>0.95109999999999995</v>
      </c>
      <c r="K144" s="19"/>
      <c r="L144" s="19"/>
    </row>
    <row r="145" spans="2:12" x14ac:dyDescent="0.2">
      <c r="B145" s="34">
        <v>34</v>
      </c>
      <c r="C145" s="26" t="s">
        <v>126</v>
      </c>
      <c r="D145" s="27">
        <v>73.00909</v>
      </c>
      <c r="E145" s="28">
        <v>37.119999999999997</v>
      </c>
      <c r="F145" s="29">
        <v>19.966670000000001</v>
      </c>
      <c r="G145" s="27">
        <v>9.5</v>
      </c>
      <c r="H145" s="31">
        <v>0.50843000000000005</v>
      </c>
      <c r="I145" s="28">
        <v>3.6565500000000002</v>
      </c>
      <c r="J145" s="28">
        <v>1.8591</v>
      </c>
      <c r="K145" s="19"/>
      <c r="L145" s="19"/>
    </row>
    <row r="146" spans="2:12" x14ac:dyDescent="0.2">
      <c r="B146" s="34">
        <v>35</v>
      </c>
      <c r="C146" s="26" t="s">
        <v>126</v>
      </c>
      <c r="D146" s="27">
        <v>80.393758000000005</v>
      </c>
      <c r="E146" s="28">
        <v>61.6</v>
      </c>
      <c r="F146" s="29">
        <v>18.8</v>
      </c>
      <c r="G146" s="27">
        <v>0.5</v>
      </c>
      <c r="H146" s="28">
        <v>0.76622864178087058</v>
      </c>
      <c r="I146" s="28">
        <v>4.2762637234042558</v>
      </c>
      <c r="J146" s="28">
        <v>3.2765957446808511</v>
      </c>
      <c r="K146" s="19"/>
      <c r="L146" s="19"/>
    </row>
    <row r="147" spans="2:12" x14ac:dyDescent="0.2">
      <c r="B147" s="34">
        <v>36</v>
      </c>
      <c r="C147" s="26" t="s">
        <v>126</v>
      </c>
      <c r="D147" s="27">
        <v>97.727812999999998</v>
      </c>
      <c r="E147" s="28">
        <v>57.92</v>
      </c>
      <c r="F147" s="29">
        <v>59</v>
      </c>
      <c r="G147" s="27">
        <v>0.26666666666666666</v>
      </c>
      <c r="H147" s="28">
        <v>0.59266649096097135</v>
      </c>
      <c r="I147" s="28">
        <v>1.6564036101694914</v>
      </c>
      <c r="J147" s="28">
        <v>0.98169491525423735</v>
      </c>
      <c r="K147" s="19"/>
      <c r="L147" s="19"/>
    </row>
    <row r="148" spans="2:12" x14ac:dyDescent="0.2">
      <c r="B148" s="34">
        <v>37</v>
      </c>
      <c r="C148" s="26" t="s">
        <v>126</v>
      </c>
      <c r="D148" s="27">
        <v>62.620440999999985</v>
      </c>
      <c r="E148" s="28">
        <v>59.36</v>
      </c>
      <c r="F148" s="29">
        <v>2.8</v>
      </c>
      <c r="G148" s="27">
        <v>0.8666666666666667</v>
      </c>
      <c r="H148" s="28">
        <v>0.94793327948616668</v>
      </c>
      <c r="I148" s="28">
        <v>22.364443214285711</v>
      </c>
      <c r="J148" s="28">
        <v>21.200000000000003</v>
      </c>
      <c r="K148" s="19"/>
      <c r="L148" s="19"/>
    </row>
    <row r="149" spans="2:12" x14ac:dyDescent="0.2">
      <c r="B149" s="34">
        <v>38</v>
      </c>
      <c r="C149" s="26" t="s">
        <v>126</v>
      </c>
      <c r="D149" s="27">
        <v>59.488802000000007</v>
      </c>
      <c r="E149" s="28">
        <v>56.32</v>
      </c>
      <c r="F149" s="29">
        <v>10.866666666666667</v>
      </c>
      <c r="G149" s="27">
        <v>11.6</v>
      </c>
      <c r="H149" s="28">
        <v>0.94673279855257453</v>
      </c>
      <c r="I149" s="28">
        <v>5.4744296319018408</v>
      </c>
      <c r="J149" s="28">
        <v>5.1828220858895699</v>
      </c>
      <c r="K149" s="19"/>
      <c r="L149" s="19"/>
    </row>
    <row r="150" spans="2:12" x14ac:dyDescent="0.2">
      <c r="B150" s="34">
        <v>39</v>
      </c>
      <c r="C150" s="26" t="s">
        <v>126</v>
      </c>
      <c r="D150" s="27">
        <v>48.711273000000006</v>
      </c>
      <c r="E150" s="28">
        <v>46.56</v>
      </c>
      <c r="F150" s="29">
        <v>9.5333333333333332</v>
      </c>
      <c r="G150" s="27">
        <v>12.8</v>
      </c>
      <c r="H150" s="28">
        <v>0.95583623938549089</v>
      </c>
      <c r="I150" s="28">
        <v>5.1095740909090912</v>
      </c>
      <c r="J150" s="28">
        <v>4.883916083916084</v>
      </c>
      <c r="K150" s="19"/>
      <c r="L150" s="19"/>
    </row>
    <row r="151" spans="2:12" x14ac:dyDescent="0.2">
      <c r="B151" s="34">
        <v>40</v>
      </c>
      <c r="C151" s="26" t="s">
        <v>126</v>
      </c>
      <c r="D151" s="27">
        <v>46.143394999999998</v>
      </c>
      <c r="E151" s="28">
        <v>39.840000000000003</v>
      </c>
      <c r="F151" s="29">
        <v>27.833333333333332</v>
      </c>
      <c r="G151" s="30">
        <v>53.133333333333333</v>
      </c>
      <c r="H151" s="28">
        <v>0.86339550871798676</v>
      </c>
      <c r="I151" s="28">
        <v>1.6578465269461078</v>
      </c>
      <c r="J151" s="28">
        <v>1.4313772455089822</v>
      </c>
      <c r="K151" s="19"/>
      <c r="L151" s="19"/>
    </row>
    <row r="152" spans="2:12" x14ac:dyDescent="0.2">
      <c r="B152" s="34">
        <v>41</v>
      </c>
      <c r="C152" s="26" t="s">
        <v>126</v>
      </c>
      <c r="D152" s="27">
        <v>53.233084999999996</v>
      </c>
      <c r="E152" s="28">
        <v>48</v>
      </c>
      <c r="F152" s="29">
        <v>2.3333333333333335</v>
      </c>
      <c r="G152" s="27">
        <v>2.7666666666666666</v>
      </c>
      <c r="H152" s="28">
        <v>0.9016948764100372</v>
      </c>
      <c r="I152" s="28">
        <v>22.814179285714282</v>
      </c>
      <c r="J152" s="28">
        <v>20.571428571428569</v>
      </c>
      <c r="K152" s="19"/>
      <c r="L152" s="19"/>
    </row>
    <row r="153" spans="2:12" x14ac:dyDescent="0.2">
      <c r="B153" s="34">
        <v>42</v>
      </c>
      <c r="C153" s="26" t="s">
        <v>126</v>
      </c>
      <c r="D153" s="27">
        <v>219.15627799999987</v>
      </c>
      <c r="E153" s="28">
        <v>60.64</v>
      </c>
      <c r="F153" s="29">
        <v>126.6</v>
      </c>
      <c r="G153" s="27">
        <v>7.6333333333333337</v>
      </c>
      <c r="H153" s="31">
        <v>0.27669752631955191</v>
      </c>
      <c r="I153" s="28">
        <v>1.731092243285939</v>
      </c>
      <c r="J153" s="28">
        <v>0.47898894154818328</v>
      </c>
      <c r="K153" s="19"/>
      <c r="L153" s="19"/>
    </row>
    <row r="154" spans="2:12" x14ac:dyDescent="0.2">
      <c r="B154" s="34">
        <v>1</v>
      </c>
      <c r="C154" s="26" t="s">
        <v>127</v>
      </c>
      <c r="D154" s="27">
        <v>50.610349999999997</v>
      </c>
      <c r="E154" s="28">
        <v>46.72</v>
      </c>
      <c r="F154" s="29">
        <v>7.3333300000000001</v>
      </c>
      <c r="G154" s="27">
        <v>2.6333299999999999</v>
      </c>
      <c r="H154" s="28">
        <v>0.92313000000000001</v>
      </c>
      <c r="I154" s="28">
        <v>6.9014100000000003</v>
      </c>
      <c r="J154" s="28">
        <v>6.3709100000000003</v>
      </c>
      <c r="K154" s="19"/>
      <c r="L154" s="19"/>
    </row>
    <row r="155" spans="2:12" x14ac:dyDescent="0.2">
      <c r="B155" s="34">
        <v>2</v>
      </c>
      <c r="C155" s="26" t="s">
        <v>127</v>
      </c>
      <c r="D155" s="27">
        <v>44.644939999999998</v>
      </c>
      <c r="E155" s="28">
        <v>42.72</v>
      </c>
      <c r="F155" s="29">
        <v>112.23333</v>
      </c>
      <c r="G155" s="27">
        <v>10.33333</v>
      </c>
      <c r="H155" s="28">
        <v>0.95687999999999995</v>
      </c>
      <c r="I155" s="28">
        <v>0.39778999999999998</v>
      </c>
      <c r="J155" s="28">
        <v>0.38063999999999998</v>
      </c>
      <c r="K155" s="19"/>
      <c r="L155" s="19"/>
    </row>
    <row r="156" spans="2:12" x14ac:dyDescent="0.2">
      <c r="B156" s="34">
        <v>3</v>
      </c>
      <c r="C156" s="26" t="s">
        <v>127</v>
      </c>
      <c r="D156" s="27">
        <v>18.739509999999999</v>
      </c>
      <c r="E156" s="28">
        <v>18.559999999999999</v>
      </c>
      <c r="F156" s="29">
        <v>4.2</v>
      </c>
      <c r="G156" s="27">
        <v>8.0333299999999994</v>
      </c>
      <c r="H156" s="28">
        <v>0.99041999999999997</v>
      </c>
      <c r="I156" s="28">
        <v>4.4617899999999997</v>
      </c>
      <c r="J156" s="28">
        <v>4.4190500000000004</v>
      </c>
      <c r="K156" s="19"/>
      <c r="L156" s="19"/>
    </row>
    <row r="157" spans="2:12" x14ac:dyDescent="0.2">
      <c r="B157" s="34">
        <v>4</v>
      </c>
      <c r="C157" s="26" t="s">
        <v>127</v>
      </c>
      <c r="D157" s="27">
        <v>45.604259999999996</v>
      </c>
      <c r="E157" s="28">
        <v>41.28</v>
      </c>
      <c r="F157" s="29">
        <v>3.23333</v>
      </c>
      <c r="G157" s="27">
        <v>0.26667000000000002</v>
      </c>
      <c r="H157" s="28">
        <v>0.90517999999999998</v>
      </c>
      <c r="I157" s="28">
        <v>14.10441</v>
      </c>
      <c r="J157" s="28">
        <v>12.767010000000001</v>
      </c>
      <c r="K157" s="19"/>
      <c r="L157" s="19"/>
    </row>
    <row r="158" spans="2:12" x14ac:dyDescent="0.2">
      <c r="B158" s="34">
        <v>5</v>
      </c>
      <c r="C158" s="26" t="s">
        <v>127</v>
      </c>
      <c r="D158" s="27">
        <v>63.618569999999998</v>
      </c>
      <c r="E158" s="28">
        <v>60.16</v>
      </c>
      <c r="F158" s="29">
        <v>4.7666700000000004</v>
      </c>
      <c r="G158" s="27">
        <v>0.16667000000000001</v>
      </c>
      <c r="H158" s="28">
        <v>0.94564000000000004</v>
      </c>
      <c r="I158" s="28">
        <v>13.346550000000001</v>
      </c>
      <c r="J158" s="28">
        <v>12.620979999999999</v>
      </c>
      <c r="K158" s="19"/>
      <c r="L158" s="19"/>
    </row>
    <row r="159" spans="2:12" x14ac:dyDescent="0.2">
      <c r="B159" s="34">
        <v>6</v>
      </c>
      <c r="C159" s="26" t="s">
        <v>127</v>
      </c>
      <c r="D159" s="27">
        <v>5.4044699999999999</v>
      </c>
      <c r="E159" s="28">
        <v>4.8</v>
      </c>
      <c r="F159" s="29">
        <v>186.43333000000001</v>
      </c>
      <c r="G159" s="30">
        <v>290.36667</v>
      </c>
      <c r="H159" s="28">
        <v>0.88815</v>
      </c>
      <c r="I159" s="28">
        <v>2.8989999999999998E-2</v>
      </c>
      <c r="J159" s="28">
        <v>2.5749999999999999E-2</v>
      </c>
      <c r="K159" s="19"/>
      <c r="L159" s="19"/>
    </row>
    <row r="160" spans="2:12" x14ac:dyDescent="0.2">
      <c r="B160" s="34">
        <v>7</v>
      </c>
      <c r="C160" s="26" t="s">
        <v>127</v>
      </c>
      <c r="D160" s="27">
        <v>60.208970000000001</v>
      </c>
      <c r="E160" s="28">
        <v>60</v>
      </c>
      <c r="F160" s="29">
        <v>4.0333300000000003</v>
      </c>
      <c r="G160" s="27">
        <v>9.4333299999999998</v>
      </c>
      <c r="H160" s="28">
        <v>0.99653000000000003</v>
      </c>
      <c r="I160" s="28">
        <v>14.92784</v>
      </c>
      <c r="J160" s="28">
        <v>14.87603</v>
      </c>
      <c r="K160" s="19"/>
      <c r="L160" s="19"/>
    </row>
    <row r="161" spans="2:12" x14ac:dyDescent="0.2">
      <c r="B161" s="34">
        <v>8</v>
      </c>
      <c r="C161" s="26" t="s">
        <v>127</v>
      </c>
      <c r="D161" s="27">
        <v>22.676380000000002</v>
      </c>
      <c r="E161" s="28">
        <v>17.28</v>
      </c>
      <c r="F161" s="29">
        <v>2.4333300000000002</v>
      </c>
      <c r="G161" s="27">
        <v>1.93333</v>
      </c>
      <c r="H161" s="28">
        <v>0.76202999999999999</v>
      </c>
      <c r="I161" s="28">
        <v>9.3190600000000003</v>
      </c>
      <c r="J161" s="28">
        <v>7.1013700000000002</v>
      </c>
      <c r="K161" s="19"/>
      <c r="L161" s="19"/>
    </row>
    <row r="162" spans="2:12" x14ac:dyDescent="0.2">
      <c r="B162" s="34">
        <v>9</v>
      </c>
      <c r="C162" s="26" t="s">
        <v>127</v>
      </c>
      <c r="D162" s="27">
        <v>51.26981</v>
      </c>
      <c r="E162" s="28">
        <v>38.72</v>
      </c>
      <c r="F162" s="29">
        <v>2.23333</v>
      </c>
      <c r="G162" s="27">
        <v>4.9000000000000004</v>
      </c>
      <c r="H162" s="28">
        <v>0.75522</v>
      </c>
      <c r="I162" s="28">
        <v>22.956630000000001</v>
      </c>
      <c r="J162" s="28">
        <v>17.337309999999999</v>
      </c>
      <c r="K162" s="19"/>
      <c r="L162" s="19"/>
    </row>
    <row r="163" spans="2:12" x14ac:dyDescent="0.2">
      <c r="B163" s="34">
        <v>10</v>
      </c>
      <c r="C163" s="26" t="s">
        <v>127</v>
      </c>
      <c r="D163" s="27">
        <v>61.466850000000001</v>
      </c>
      <c r="E163" s="28">
        <v>56.64</v>
      </c>
      <c r="F163" s="29">
        <v>5.7333299999999996</v>
      </c>
      <c r="G163" s="27">
        <v>105.2</v>
      </c>
      <c r="H163" s="28">
        <v>0.92147000000000001</v>
      </c>
      <c r="I163" s="28">
        <v>10.72096</v>
      </c>
      <c r="J163" s="28">
        <v>9.8790700000000005</v>
      </c>
      <c r="K163" s="19"/>
      <c r="L163" s="19"/>
    </row>
    <row r="164" spans="2:12" x14ac:dyDescent="0.2">
      <c r="B164" s="34">
        <v>11</v>
      </c>
      <c r="C164" s="26" t="s">
        <v>127</v>
      </c>
      <c r="D164" s="27">
        <v>62.200069999999997</v>
      </c>
      <c r="E164" s="28">
        <v>54.24</v>
      </c>
      <c r="F164" s="29">
        <v>6.2333299999999996</v>
      </c>
      <c r="G164" s="27">
        <v>4.3333300000000001</v>
      </c>
      <c r="H164" s="28">
        <v>0.87202000000000002</v>
      </c>
      <c r="I164" s="28">
        <v>9.9786199999999994</v>
      </c>
      <c r="J164" s="28">
        <v>8.7015999999999991</v>
      </c>
      <c r="K164" s="19"/>
      <c r="L164" s="19"/>
    </row>
    <row r="165" spans="2:12" x14ac:dyDescent="0.2">
      <c r="B165" s="34">
        <v>12</v>
      </c>
      <c r="C165" s="26" t="s">
        <v>127</v>
      </c>
      <c r="D165" s="27">
        <v>66.014979999999994</v>
      </c>
      <c r="E165" s="28">
        <v>50.72</v>
      </c>
      <c r="F165" s="29">
        <v>385.83332999999999</v>
      </c>
      <c r="G165" s="27">
        <v>6.8</v>
      </c>
      <c r="H165" s="28">
        <v>0.76831000000000005</v>
      </c>
      <c r="I165" s="28">
        <v>0.1711</v>
      </c>
      <c r="J165" s="28">
        <v>0.13145999999999999</v>
      </c>
      <c r="K165" s="19"/>
      <c r="L165" s="19"/>
    </row>
    <row r="166" spans="2:12" x14ac:dyDescent="0.2">
      <c r="B166" s="34">
        <v>13</v>
      </c>
      <c r="C166" s="26" t="s">
        <v>127</v>
      </c>
      <c r="D166" s="27">
        <v>59.764800000000001</v>
      </c>
      <c r="E166" s="28">
        <v>51.36</v>
      </c>
      <c r="F166" s="29">
        <v>5.4666699999999997</v>
      </c>
      <c r="G166" s="27">
        <v>8.3000000000000007</v>
      </c>
      <c r="H166" s="28">
        <v>0.85936999999999997</v>
      </c>
      <c r="I166" s="28">
        <v>10.93258</v>
      </c>
      <c r="J166" s="28">
        <v>9.3951200000000004</v>
      </c>
      <c r="K166" s="19"/>
      <c r="L166" s="19"/>
    </row>
    <row r="167" spans="2:12" x14ac:dyDescent="0.2">
      <c r="B167" s="34">
        <v>14</v>
      </c>
      <c r="C167" s="26" t="s">
        <v>127</v>
      </c>
      <c r="D167" s="27">
        <v>56.431480000000001</v>
      </c>
      <c r="E167" s="28">
        <v>54.72</v>
      </c>
      <c r="F167" s="29">
        <v>4.9000000000000004</v>
      </c>
      <c r="G167" s="30">
        <v>242.93333000000001</v>
      </c>
      <c r="H167" s="28">
        <v>0.96967000000000003</v>
      </c>
      <c r="I167" s="28">
        <v>11.516629999999999</v>
      </c>
      <c r="J167" s="28">
        <v>11.167350000000001</v>
      </c>
      <c r="K167" s="19"/>
      <c r="L167" s="19"/>
    </row>
    <row r="168" spans="2:12" x14ac:dyDescent="0.2">
      <c r="B168" s="34">
        <v>15</v>
      </c>
      <c r="C168" s="26" t="s">
        <v>127</v>
      </c>
      <c r="D168" s="27">
        <v>47.932169999999999</v>
      </c>
      <c r="E168" s="28">
        <v>44.64</v>
      </c>
      <c r="F168" s="29">
        <v>18.33333</v>
      </c>
      <c r="G168" s="30">
        <v>196.76667</v>
      </c>
      <c r="H168" s="28">
        <v>0.93132000000000004</v>
      </c>
      <c r="I168" s="28">
        <v>2.6144799999999999</v>
      </c>
      <c r="J168" s="28">
        <v>2.4349099999999999</v>
      </c>
      <c r="K168" s="19"/>
      <c r="L168" s="19"/>
    </row>
    <row r="169" spans="2:12" x14ac:dyDescent="0.2">
      <c r="B169" s="34">
        <v>16</v>
      </c>
      <c r="C169" s="26" t="s">
        <v>127</v>
      </c>
      <c r="D169" s="27">
        <v>72.49718</v>
      </c>
      <c r="E169" s="28">
        <v>59.36</v>
      </c>
      <c r="F169" s="29">
        <v>8.1</v>
      </c>
      <c r="G169" s="27">
        <v>66.8</v>
      </c>
      <c r="H169" s="28">
        <v>0.81879000000000002</v>
      </c>
      <c r="I169" s="28">
        <v>8.9502699999999997</v>
      </c>
      <c r="J169" s="28">
        <v>7.3284000000000002</v>
      </c>
      <c r="K169" s="19"/>
      <c r="L169" s="19"/>
    </row>
    <row r="170" spans="2:12" x14ac:dyDescent="0.2">
      <c r="B170" s="34">
        <v>17</v>
      </c>
      <c r="C170" s="26" t="s">
        <v>127</v>
      </c>
      <c r="D170" s="27">
        <v>45.187809999999999</v>
      </c>
      <c r="E170" s="28">
        <v>43.36</v>
      </c>
      <c r="F170" s="29">
        <v>0.56667000000000001</v>
      </c>
      <c r="G170" s="27">
        <v>0.23333000000000001</v>
      </c>
      <c r="H170" s="28">
        <v>0.95955000000000001</v>
      </c>
      <c r="I170" s="31">
        <v>79.743189999999998</v>
      </c>
      <c r="J170" s="31">
        <v>76.517650000000003</v>
      </c>
      <c r="K170" s="19"/>
      <c r="L170" s="19"/>
    </row>
    <row r="171" spans="2:12" x14ac:dyDescent="0.2">
      <c r="B171" s="34">
        <v>18</v>
      </c>
      <c r="C171" s="26" t="s">
        <v>127</v>
      </c>
      <c r="D171" s="27">
        <v>70.469890000000007</v>
      </c>
      <c r="E171" s="28">
        <v>59.68</v>
      </c>
      <c r="F171" s="29">
        <v>6.1666699999999999</v>
      </c>
      <c r="G171" s="27">
        <v>0.86667000000000005</v>
      </c>
      <c r="H171" s="28">
        <v>0.84689000000000003</v>
      </c>
      <c r="I171" s="28">
        <v>11.42755</v>
      </c>
      <c r="J171" s="28">
        <v>9.6778399999999998</v>
      </c>
      <c r="K171" s="19"/>
      <c r="L171" s="19"/>
    </row>
    <row r="172" spans="2:12" x14ac:dyDescent="0.2">
      <c r="B172" s="34">
        <v>19</v>
      </c>
      <c r="C172" s="26" t="s">
        <v>127</v>
      </c>
      <c r="D172" s="27">
        <v>56.897840000000002</v>
      </c>
      <c r="E172" s="28">
        <v>47.84</v>
      </c>
      <c r="F172" s="29">
        <v>4.4666699999999997</v>
      </c>
      <c r="G172" s="27">
        <v>1.23333</v>
      </c>
      <c r="H172" s="28">
        <v>0.84080999999999995</v>
      </c>
      <c r="I172" s="28">
        <v>12.73832</v>
      </c>
      <c r="J172" s="28">
        <v>10.71045</v>
      </c>
      <c r="K172" s="19"/>
      <c r="L172" s="19"/>
    </row>
    <row r="173" spans="2:12" x14ac:dyDescent="0.2">
      <c r="B173" s="34">
        <v>20</v>
      </c>
      <c r="C173" s="26" t="s">
        <v>127</v>
      </c>
      <c r="D173" s="27">
        <v>30.185490000000001</v>
      </c>
      <c r="E173" s="28">
        <v>28.64</v>
      </c>
      <c r="F173" s="29">
        <v>4.8666700000000001</v>
      </c>
      <c r="G173" s="27">
        <v>2.8333300000000001</v>
      </c>
      <c r="H173" s="28">
        <v>0.94879999999999998</v>
      </c>
      <c r="I173" s="28">
        <v>6.2024999999999997</v>
      </c>
      <c r="J173" s="28">
        <v>5.8849299999999998</v>
      </c>
      <c r="K173" s="19"/>
      <c r="L173" s="19"/>
    </row>
    <row r="174" spans="2:12" x14ac:dyDescent="0.2">
      <c r="B174" s="34">
        <v>21</v>
      </c>
      <c r="C174" s="26" t="s">
        <v>127</v>
      </c>
      <c r="D174" s="27">
        <v>40.266629999999999</v>
      </c>
      <c r="E174" s="28">
        <v>32</v>
      </c>
      <c r="F174" s="29">
        <v>3.1</v>
      </c>
      <c r="G174" s="27">
        <v>2.73333</v>
      </c>
      <c r="H174" s="28">
        <v>0.79469999999999996</v>
      </c>
      <c r="I174" s="28">
        <v>12.989240000000001</v>
      </c>
      <c r="J174" s="28">
        <v>10.32258</v>
      </c>
      <c r="K174" s="19"/>
      <c r="L174" s="19"/>
    </row>
    <row r="175" spans="2:12" x14ac:dyDescent="0.2">
      <c r="B175" s="34">
        <v>22</v>
      </c>
      <c r="C175" s="26" t="s">
        <v>127</v>
      </c>
      <c r="D175" s="27">
        <v>57.386569999999999</v>
      </c>
      <c r="E175" s="28">
        <v>51.36</v>
      </c>
      <c r="F175" s="29">
        <v>2.1333299999999999</v>
      </c>
      <c r="G175" s="27">
        <v>0.16667000000000001</v>
      </c>
      <c r="H175" s="28">
        <v>0.89498</v>
      </c>
      <c r="I175" s="31">
        <v>26.89996</v>
      </c>
      <c r="J175" s="31">
        <v>24.074999999999999</v>
      </c>
      <c r="K175" s="19"/>
      <c r="L175" s="19"/>
    </row>
    <row r="176" spans="2:12" x14ac:dyDescent="0.2">
      <c r="B176" s="34">
        <v>23</v>
      </c>
      <c r="C176" s="26" t="s">
        <v>127</v>
      </c>
      <c r="D176" s="27">
        <v>42.545780000000001</v>
      </c>
      <c r="E176" s="28">
        <v>36.64</v>
      </c>
      <c r="F176" s="29">
        <v>3.4</v>
      </c>
      <c r="G176" s="27">
        <v>2.4</v>
      </c>
      <c r="H176" s="28">
        <v>0.86119000000000001</v>
      </c>
      <c r="I176" s="28">
        <v>12.51347</v>
      </c>
      <c r="J176" s="28">
        <v>10.77647</v>
      </c>
      <c r="K176" s="19"/>
      <c r="L176" s="19"/>
    </row>
    <row r="177" spans="2:12" x14ac:dyDescent="0.2">
      <c r="B177" s="34">
        <v>24</v>
      </c>
      <c r="C177" s="26" t="s">
        <v>127</v>
      </c>
      <c r="D177" s="27">
        <v>62.306570000000001</v>
      </c>
      <c r="E177" s="28">
        <v>58.24</v>
      </c>
      <c r="F177" s="29">
        <v>12.466670000000001</v>
      </c>
      <c r="G177" s="27">
        <v>21.966670000000001</v>
      </c>
      <c r="H177" s="28">
        <v>0.93472999999999995</v>
      </c>
      <c r="I177" s="28">
        <v>4.9978499999999997</v>
      </c>
      <c r="J177" s="28">
        <v>4.6716600000000001</v>
      </c>
      <c r="K177" s="19"/>
      <c r="L177" s="19"/>
    </row>
    <row r="178" spans="2:12" x14ac:dyDescent="0.2">
      <c r="B178" s="34">
        <v>25</v>
      </c>
      <c r="C178" s="26" t="s">
        <v>127</v>
      </c>
      <c r="D178" s="27">
        <v>58.161929999999998</v>
      </c>
      <c r="E178" s="28">
        <v>56.64</v>
      </c>
      <c r="F178" s="29">
        <v>6.0666700000000002</v>
      </c>
      <c r="G178" s="27">
        <v>128.6</v>
      </c>
      <c r="H178" s="28">
        <v>0.97382999999999997</v>
      </c>
      <c r="I178" s="28">
        <v>9.5871300000000002</v>
      </c>
      <c r="J178" s="28">
        <v>9.3362599999999993</v>
      </c>
      <c r="K178" s="19"/>
      <c r="L178" s="19"/>
    </row>
    <row r="179" spans="2:12" x14ac:dyDescent="0.2">
      <c r="B179" s="34">
        <v>26</v>
      </c>
      <c r="C179" s="26" t="s">
        <v>127</v>
      </c>
      <c r="D179" s="27">
        <v>98.814229999999995</v>
      </c>
      <c r="E179" s="28">
        <v>42.72</v>
      </c>
      <c r="F179" s="29">
        <v>188.9</v>
      </c>
      <c r="G179" s="27">
        <v>9.6666699999999999</v>
      </c>
      <c r="H179" s="28">
        <v>0.43232999999999999</v>
      </c>
      <c r="I179" s="28">
        <v>0.52310000000000001</v>
      </c>
      <c r="J179" s="28">
        <v>0.22614999999999999</v>
      </c>
      <c r="K179" s="19"/>
      <c r="L179" s="19"/>
    </row>
    <row r="180" spans="2:12" x14ac:dyDescent="0.2">
      <c r="B180" s="34">
        <v>27</v>
      </c>
      <c r="C180" s="26" t="s">
        <v>127</v>
      </c>
      <c r="D180" s="27">
        <v>104.8475</v>
      </c>
      <c r="E180" s="28">
        <v>58.08</v>
      </c>
      <c r="F180" s="29">
        <v>84.833330000000004</v>
      </c>
      <c r="G180" s="27">
        <v>81</v>
      </c>
      <c r="H180" s="28">
        <v>0.55395000000000005</v>
      </c>
      <c r="I180" s="28">
        <v>1.2359199999999999</v>
      </c>
      <c r="J180" s="28">
        <v>0.68464000000000003</v>
      </c>
      <c r="K180" s="19"/>
      <c r="L180" s="19"/>
    </row>
    <row r="181" spans="2:12" x14ac:dyDescent="0.2">
      <c r="B181" s="34">
        <v>28</v>
      </c>
      <c r="C181" s="26" t="s">
        <v>127</v>
      </c>
      <c r="D181" s="27">
        <v>131.76661999999999</v>
      </c>
      <c r="E181" s="28">
        <v>59.2</v>
      </c>
      <c r="F181" s="29">
        <v>56.066670000000002</v>
      </c>
      <c r="G181" s="27">
        <v>51.2</v>
      </c>
      <c r="H181" s="28">
        <v>0.44928000000000001</v>
      </c>
      <c r="I181" s="28">
        <v>2.3501799999999999</v>
      </c>
      <c r="J181" s="28">
        <v>1.05589</v>
      </c>
      <c r="K181" s="19"/>
      <c r="L181" s="19"/>
    </row>
    <row r="182" spans="2:12" x14ac:dyDescent="0.2">
      <c r="B182" s="34">
        <v>29</v>
      </c>
      <c r="C182" s="26" t="s">
        <v>127</v>
      </c>
      <c r="D182" s="27">
        <v>29.837150000000001</v>
      </c>
      <c r="E182" s="28">
        <v>27.04</v>
      </c>
      <c r="F182" s="29">
        <v>1.26667</v>
      </c>
      <c r="G182" s="27">
        <v>5.4</v>
      </c>
      <c r="H182" s="28">
        <v>0.90625</v>
      </c>
      <c r="I182" s="28">
        <v>23.55564</v>
      </c>
      <c r="J182" s="28">
        <v>21.347370000000002</v>
      </c>
      <c r="K182" s="19"/>
      <c r="L182" s="19"/>
    </row>
    <row r="183" spans="2:12" x14ac:dyDescent="0.2">
      <c r="B183" s="34">
        <v>30</v>
      </c>
      <c r="C183" s="26" t="s">
        <v>127</v>
      </c>
      <c r="D183" s="27">
        <v>76.586659999999995</v>
      </c>
      <c r="E183" s="28">
        <v>56.8</v>
      </c>
      <c r="F183" s="29">
        <v>31.866669999999999</v>
      </c>
      <c r="G183" s="27">
        <v>4.5999999999999996</v>
      </c>
      <c r="H183" s="28">
        <v>0.74163999999999997</v>
      </c>
      <c r="I183" s="28">
        <v>2.4033500000000001</v>
      </c>
      <c r="J183" s="28">
        <v>1.78243</v>
      </c>
      <c r="K183" s="19"/>
      <c r="L183" s="19"/>
    </row>
    <row r="184" spans="2:12" x14ac:dyDescent="0.2">
      <c r="B184" s="34">
        <v>31</v>
      </c>
      <c r="C184" s="26" t="s">
        <v>127</v>
      </c>
      <c r="D184" s="27">
        <v>84.368880000000004</v>
      </c>
      <c r="E184" s="28">
        <v>54.24</v>
      </c>
      <c r="F184" s="29">
        <v>7.6333299999999999</v>
      </c>
      <c r="G184" s="27">
        <v>3.9333300000000002</v>
      </c>
      <c r="H184" s="28">
        <v>0.64288999999999996</v>
      </c>
      <c r="I184" s="28">
        <v>11.05269</v>
      </c>
      <c r="J184" s="28">
        <v>7.1056800000000004</v>
      </c>
      <c r="K184" s="19"/>
      <c r="L184" s="19"/>
    </row>
    <row r="185" spans="2:12" x14ac:dyDescent="0.2">
      <c r="B185" s="34">
        <v>32</v>
      </c>
      <c r="C185" s="26" t="s">
        <v>127</v>
      </c>
      <c r="D185" s="27">
        <v>121.79824000000001</v>
      </c>
      <c r="E185" s="28">
        <v>60.64</v>
      </c>
      <c r="F185" s="29">
        <v>85.666669999999996</v>
      </c>
      <c r="G185" s="27">
        <v>3.73333</v>
      </c>
      <c r="H185" s="28">
        <v>0.49786999999999998</v>
      </c>
      <c r="I185" s="28">
        <v>1.42177</v>
      </c>
      <c r="J185" s="28">
        <v>0.70786000000000004</v>
      </c>
      <c r="K185" s="19"/>
      <c r="L185" s="19"/>
    </row>
    <row r="186" spans="2:12" x14ac:dyDescent="0.2">
      <c r="B186" s="34">
        <v>33</v>
      </c>
      <c r="C186" s="26" t="s">
        <v>127</v>
      </c>
      <c r="D186" s="27">
        <v>76.813159999999996</v>
      </c>
      <c r="E186" s="28">
        <v>54.08</v>
      </c>
      <c r="F186" s="29">
        <v>138.83332999999999</v>
      </c>
      <c r="G186" s="27">
        <v>2.6</v>
      </c>
      <c r="H186" s="28">
        <v>0.70404999999999995</v>
      </c>
      <c r="I186" s="28">
        <v>0.55327999999999999</v>
      </c>
      <c r="J186" s="28">
        <v>0.38952999999999999</v>
      </c>
      <c r="K186" s="19"/>
      <c r="L186" s="19"/>
    </row>
    <row r="187" spans="2:12" x14ac:dyDescent="0.2">
      <c r="B187" s="34">
        <v>34</v>
      </c>
      <c r="C187" s="26" t="s">
        <v>127</v>
      </c>
      <c r="D187" s="27">
        <v>65.987319999999997</v>
      </c>
      <c r="E187" s="28">
        <v>58.08</v>
      </c>
      <c r="F187" s="29">
        <v>90.333330000000004</v>
      </c>
      <c r="G187" s="27">
        <v>2.26667</v>
      </c>
      <c r="H187" s="28">
        <v>0.88017000000000001</v>
      </c>
      <c r="I187" s="28">
        <v>0.73048999999999997</v>
      </c>
      <c r="J187" s="28">
        <v>0.64295000000000002</v>
      </c>
      <c r="K187" s="19"/>
      <c r="L187" s="19"/>
    </row>
    <row r="188" spans="2:12" x14ac:dyDescent="0.2">
      <c r="B188" s="34">
        <v>35</v>
      </c>
      <c r="C188" s="26" t="s">
        <v>127</v>
      </c>
      <c r="D188" s="27">
        <v>69.211950000000002</v>
      </c>
      <c r="E188" s="28">
        <v>50.56</v>
      </c>
      <c r="F188" s="29">
        <v>105.33333</v>
      </c>
      <c r="G188" s="27">
        <v>22.933330000000002</v>
      </c>
      <c r="H188" s="28">
        <v>0.73050999999999999</v>
      </c>
      <c r="I188" s="28">
        <v>0.65708</v>
      </c>
      <c r="J188" s="28">
        <v>0.48</v>
      </c>
      <c r="K188" s="19"/>
      <c r="L188" s="19"/>
    </row>
    <row r="189" spans="2:12" x14ac:dyDescent="0.2">
      <c r="B189" s="34">
        <v>36</v>
      </c>
      <c r="C189" s="26" t="s">
        <v>127</v>
      </c>
      <c r="D189" s="27">
        <v>57.565719999999999</v>
      </c>
      <c r="E189" s="28">
        <v>26.08</v>
      </c>
      <c r="F189" s="29">
        <v>305.73333000000002</v>
      </c>
      <c r="G189" s="27">
        <v>1.76667</v>
      </c>
      <c r="H189" s="28">
        <v>0.45305000000000001</v>
      </c>
      <c r="I189" s="28">
        <v>0.18829000000000001</v>
      </c>
      <c r="J189" s="28">
        <v>8.5300000000000001E-2</v>
      </c>
      <c r="K189" s="19"/>
      <c r="L189" s="19"/>
    </row>
    <row r="190" spans="2:12" x14ac:dyDescent="0.2">
      <c r="B190" s="34">
        <v>37</v>
      </c>
      <c r="C190" s="26" t="s">
        <v>127</v>
      </c>
      <c r="D190" s="27">
        <v>153.12625</v>
      </c>
      <c r="E190" s="28">
        <v>53.28</v>
      </c>
      <c r="F190" s="29">
        <v>96.6</v>
      </c>
      <c r="G190" s="27">
        <v>60.066670000000002</v>
      </c>
      <c r="H190" s="28">
        <v>0.34794999999999998</v>
      </c>
      <c r="I190" s="28">
        <v>1.5851599999999999</v>
      </c>
      <c r="J190" s="28">
        <v>0.55154999999999998</v>
      </c>
      <c r="K190" s="19"/>
      <c r="L190" s="19"/>
    </row>
    <row r="191" spans="2:12" x14ac:dyDescent="0.2">
      <c r="B191" s="34">
        <v>38</v>
      </c>
      <c r="C191" s="26" t="s">
        <v>127</v>
      </c>
      <c r="D191" s="27">
        <v>85.582530000000006</v>
      </c>
      <c r="E191" s="28">
        <v>20</v>
      </c>
      <c r="F191" s="29">
        <v>549.86667</v>
      </c>
      <c r="G191" s="27">
        <v>21.866669999999999</v>
      </c>
      <c r="H191" s="28">
        <v>0.23369000000000001</v>
      </c>
      <c r="I191" s="28">
        <v>0.15564</v>
      </c>
      <c r="J191" s="28">
        <v>3.637E-2</v>
      </c>
      <c r="K191" s="19"/>
      <c r="L191" s="19"/>
    </row>
    <row r="192" spans="2:12" x14ac:dyDescent="0.2">
      <c r="B192" s="34">
        <v>39</v>
      </c>
      <c r="C192" s="26" t="s">
        <v>127</v>
      </c>
      <c r="D192" s="27">
        <v>56.451230000000002</v>
      </c>
      <c r="E192" s="28">
        <v>39.840000000000003</v>
      </c>
      <c r="F192" s="29">
        <v>24.966670000000001</v>
      </c>
      <c r="G192" s="27">
        <v>3.5</v>
      </c>
      <c r="H192" s="28">
        <v>0.70574000000000003</v>
      </c>
      <c r="I192" s="28">
        <v>2.2610600000000001</v>
      </c>
      <c r="J192" s="28">
        <v>1.5957300000000001</v>
      </c>
      <c r="K192" s="19"/>
      <c r="L192" s="19"/>
    </row>
    <row r="193" spans="2:12" x14ac:dyDescent="0.2">
      <c r="B193" s="34">
        <v>40</v>
      </c>
      <c r="C193" s="26" t="s">
        <v>127</v>
      </c>
      <c r="D193" s="27">
        <v>88.164209999999997</v>
      </c>
      <c r="E193" s="28">
        <v>28.64</v>
      </c>
      <c r="F193" s="29">
        <v>150.80000000000001</v>
      </c>
      <c r="G193" s="27">
        <v>13.73333</v>
      </c>
      <c r="H193" s="28">
        <v>0.32485000000000003</v>
      </c>
      <c r="I193" s="28">
        <v>0.58464000000000005</v>
      </c>
      <c r="J193" s="28">
        <v>0.18992000000000001</v>
      </c>
      <c r="K193" s="19"/>
      <c r="L193" s="19"/>
    </row>
    <row r="194" spans="2:12" x14ac:dyDescent="0.2">
      <c r="B194" s="34">
        <v>41</v>
      </c>
      <c r="C194" s="26" t="s">
        <v>127</v>
      </c>
      <c r="D194" s="27">
        <v>67.304869999999994</v>
      </c>
      <c r="E194" s="28">
        <v>42.24</v>
      </c>
      <c r="F194" s="29">
        <v>78.900000000000006</v>
      </c>
      <c r="G194" s="27">
        <v>6.5</v>
      </c>
      <c r="H194" s="28">
        <v>0.62758999999999998</v>
      </c>
      <c r="I194" s="28">
        <v>0.85304000000000002</v>
      </c>
      <c r="J194" s="28">
        <v>0.53535999999999995</v>
      </c>
      <c r="K194" s="19"/>
      <c r="L194" s="19"/>
    </row>
    <row r="195" spans="2:12" x14ac:dyDescent="0.2">
      <c r="B195" s="34">
        <v>42</v>
      </c>
      <c r="C195" s="26" t="s">
        <v>127</v>
      </c>
      <c r="D195" s="27">
        <v>24.301585000000003</v>
      </c>
      <c r="E195" s="28">
        <v>20.96</v>
      </c>
      <c r="F195" s="29">
        <v>350.46666666666664</v>
      </c>
      <c r="G195" s="27">
        <v>0.5</v>
      </c>
      <c r="H195" s="28">
        <v>0.86249518292736871</v>
      </c>
      <c r="I195" s="28">
        <v>6.9340645805592557E-2</v>
      </c>
      <c r="J195" s="28">
        <v>5.9805972988396433E-2</v>
      </c>
      <c r="K195" s="19"/>
      <c r="L195" s="19"/>
    </row>
    <row r="196" spans="2:12" x14ac:dyDescent="0.2">
      <c r="B196" s="34">
        <v>43</v>
      </c>
      <c r="C196" s="26" t="s">
        <v>127</v>
      </c>
      <c r="D196" s="27">
        <v>36.779401000000007</v>
      </c>
      <c r="E196" s="28">
        <v>30.08</v>
      </c>
      <c r="F196" s="29">
        <v>869</v>
      </c>
      <c r="G196" s="27">
        <v>0.23333333333333334</v>
      </c>
      <c r="H196" s="28">
        <v>0.81784909982628573</v>
      </c>
      <c r="I196" s="28">
        <v>4.2323821634062148E-2</v>
      </c>
      <c r="J196" s="28">
        <v>3.4614499424626008E-2</v>
      </c>
      <c r="K196" s="19"/>
      <c r="L196" s="19"/>
    </row>
    <row r="197" spans="2:12" x14ac:dyDescent="0.2">
      <c r="B197" s="34">
        <v>44</v>
      </c>
      <c r="C197" s="26" t="s">
        <v>127</v>
      </c>
      <c r="D197" s="27">
        <v>118.69215100000002</v>
      </c>
      <c r="E197" s="28">
        <v>60.96</v>
      </c>
      <c r="F197" s="29">
        <v>7</v>
      </c>
      <c r="G197" s="27">
        <v>2.6333333333333333</v>
      </c>
      <c r="H197" s="28">
        <v>0.51359756720560223</v>
      </c>
      <c r="I197" s="28">
        <v>16.956021571428575</v>
      </c>
      <c r="J197" s="28">
        <v>8.7085714285714282</v>
      </c>
      <c r="K197" s="19"/>
      <c r="L197" s="19"/>
    </row>
    <row r="198" spans="2:12" x14ac:dyDescent="0.2">
      <c r="B198" s="34">
        <v>45</v>
      </c>
      <c r="C198" s="26" t="s">
        <v>127</v>
      </c>
      <c r="D198" s="27">
        <v>66.665994000000012</v>
      </c>
      <c r="E198" s="28">
        <v>60.32</v>
      </c>
      <c r="F198" s="29">
        <v>7.833333333333333</v>
      </c>
      <c r="G198" s="27">
        <v>1.6333333333333333</v>
      </c>
      <c r="H198" s="28">
        <v>0.90480912952411674</v>
      </c>
      <c r="I198" s="28">
        <v>8.510552425531916</v>
      </c>
      <c r="J198" s="28">
        <v>7.7004255319148935</v>
      </c>
      <c r="K198" s="19"/>
      <c r="L198" s="19"/>
    </row>
    <row r="199" spans="2:12" x14ac:dyDescent="0.2">
      <c r="B199" s="34">
        <v>46</v>
      </c>
      <c r="C199" s="26" t="s">
        <v>127</v>
      </c>
      <c r="D199" s="27">
        <v>8.8058949999999996</v>
      </c>
      <c r="E199" s="28">
        <v>4.8</v>
      </c>
      <c r="F199" s="29">
        <v>95.466666666666669</v>
      </c>
      <c r="G199" s="30">
        <v>744.1</v>
      </c>
      <c r="H199" s="28">
        <v>0.54508939750019736</v>
      </c>
      <c r="I199" s="28">
        <v>9.2240520251396646E-2</v>
      </c>
      <c r="J199" s="28">
        <v>5.0279329608938543E-2</v>
      </c>
      <c r="K199" s="19"/>
      <c r="L199" s="19"/>
    </row>
    <row r="200" spans="2:12" x14ac:dyDescent="0.2">
      <c r="B200" s="34">
        <v>47</v>
      </c>
      <c r="C200" s="26" t="s">
        <v>127</v>
      </c>
      <c r="D200" s="27">
        <v>15.398569999999999</v>
      </c>
      <c r="E200" s="28">
        <v>3.36</v>
      </c>
      <c r="F200" s="29">
        <v>170.73333333333332</v>
      </c>
      <c r="G200" s="30">
        <v>233.26666666666668</v>
      </c>
      <c r="H200" s="28">
        <v>0.21820207980351422</v>
      </c>
      <c r="I200" s="28">
        <v>9.0190765326044517E-2</v>
      </c>
      <c r="J200" s="28">
        <v>1.9679812573213589E-2</v>
      </c>
      <c r="K200" s="19"/>
      <c r="L200" s="19"/>
    </row>
    <row r="201" spans="2:12" x14ac:dyDescent="0.2">
      <c r="B201" s="34">
        <v>48</v>
      </c>
      <c r="C201" s="26" t="s">
        <v>127</v>
      </c>
      <c r="D201" s="27">
        <v>129.97993099999999</v>
      </c>
      <c r="E201" s="28">
        <v>40.96</v>
      </c>
      <c r="F201" s="29">
        <v>38.266666666666666</v>
      </c>
      <c r="G201" s="27">
        <v>20.5</v>
      </c>
      <c r="H201" s="28">
        <v>0.31512557119298673</v>
      </c>
      <c r="I201" s="28">
        <v>3.3966880923344949</v>
      </c>
      <c r="J201" s="28">
        <v>1.070383275261324</v>
      </c>
      <c r="K201" s="19"/>
      <c r="L201" s="19"/>
    </row>
    <row r="202" spans="2:12" x14ac:dyDescent="0.2">
      <c r="B202" s="34">
        <v>49</v>
      </c>
      <c r="C202" s="26" t="s">
        <v>127</v>
      </c>
      <c r="D202" s="27">
        <v>6.2755220000000014</v>
      </c>
      <c r="E202" s="28">
        <v>3.68</v>
      </c>
      <c r="F202" s="29">
        <v>5.0333333333333332</v>
      </c>
      <c r="G202" s="27">
        <v>77.033333333333331</v>
      </c>
      <c r="H202" s="28">
        <v>0.58640540181358614</v>
      </c>
      <c r="I202" s="28">
        <v>1.2467924503311261</v>
      </c>
      <c r="J202" s="28">
        <v>0.73112582781456958</v>
      </c>
      <c r="K202" s="19"/>
      <c r="L202" s="19"/>
    </row>
    <row r="203" spans="2:12" x14ac:dyDescent="0.2">
      <c r="B203" s="34">
        <v>50</v>
      </c>
      <c r="C203" s="26" t="s">
        <v>127</v>
      </c>
      <c r="D203" s="27">
        <v>52.413233000000005</v>
      </c>
      <c r="E203" s="28">
        <v>45.28</v>
      </c>
      <c r="F203" s="29">
        <v>3</v>
      </c>
      <c r="G203" s="27">
        <v>3.6333333333333333</v>
      </c>
      <c r="H203" s="28">
        <v>0.86390396867905472</v>
      </c>
      <c r="I203" s="28">
        <v>17.47107766666667</v>
      </c>
      <c r="J203" s="28">
        <v>15.093333333333334</v>
      </c>
      <c r="K203" s="19"/>
      <c r="L203" s="19"/>
    </row>
    <row r="204" spans="2:12" x14ac:dyDescent="0.2">
      <c r="B204" s="34">
        <v>51</v>
      </c>
      <c r="C204" s="26" t="s">
        <v>127</v>
      </c>
      <c r="D204" s="27">
        <v>45.504459000000004</v>
      </c>
      <c r="E204" s="28">
        <v>38.24</v>
      </c>
      <c r="F204" s="29">
        <v>416.33333333333331</v>
      </c>
      <c r="G204" s="27">
        <v>19.399999999999999</v>
      </c>
      <c r="H204" s="28">
        <v>0.84035720543342796</v>
      </c>
      <c r="I204" s="28">
        <v>0.10929814011208969</v>
      </c>
      <c r="J204" s="28">
        <v>9.1849479583666946E-2</v>
      </c>
      <c r="K204" s="19"/>
      <c r="L204" s="19"/>
    </row>
    <row r="205" spans="2:12" x14ac:dyDescent="0.2">
      <c r="B205" s="34">
        <v>52</v>
      </c>
      <c r="C205" s="26" t="s">
        <v>127</v>
      </c>
      <c r="D205" s="27">
        <v>17.123214000000001</v>
      </c>
      <c r="E205" s="28">
        <v>14.08</v>
      </c>
      <c r="F205" s="29">
        <v>701.6</v>
      </c>
      <c r="G205" s="27">
        <v>75.266666666666666</v>
      </c>
      <c r="H205" s="28">
        <v>0.82227553775827367</v>
      </c>
      <c r="I205" s="28">
        <v>2.4405949258836945E-2</v>
      </c>
      <c r="J205" s="28">
        <v>2.0068415051311288E-2</v>
      </c>
      <c r="K205" s="19"/>
      <c r="L205" s="19"/>
    </row>
    <row r="206" spans="2:12" x14ac:dyDescent="0.2">
      <c r="B206" s="34">
        <v>53</v>
      </c>
      <c r="C206" s="26" t="s">
        <v>127</v>
      </c>
      <c r="D206" s="27">
        <v>56.471314999999997</v>
      </c>
      <c r="E206" s="28">
        <v>48.96</v>
      </c>
      <c r="F206" s="29">
        <v>11.8</v>
      </c>
      <c r="G206" s="27">
        <v>0.26666666666666666</v>
      </c>
      <c r="H206" s="28">
        <v>0.86698884203422577</v>
      </c>
      <c r="I206" s="28">
        <v>4.7857046610169487</v>
      </c>
      <c r="J206" s="28">
        <v>4.1491525423728808</v>
      </c>
      <c r="K206" s="19"/>
      <c r="L206" s="19"/>
    </row>
    <row r="207" spans="2:12" x14ac:dyDescent="0.2">
      <c r="B207" s="34">
        <v>54</v>
      </c>
      <c r="C207" s="26" t="s">
        <v>127</v>
      </c>
      <c r="D207" s="27">
        <v>95.192539000000025</v>
      </c>
      <c r="E207" s="28">
        <v>36.479999999999997</v>
      </c>
      <c r="F207" s="29">
        <v>341.83333333333331</v>
      </c>
      <c r="G207" s="27">
        <v>56.366666666666667</v>
      </c>
      <c r="H207" s="28">
        <v>0.38322331123030545</v>
      </c>
      <c r="I207" s="28">
        <v>0.27847646708922486</v>
      </c>
      <c r="J207" s="28">
        <v>0.10671867381764992</v>
      </c>
      <c r="K207" s="19"/>
      <c r="L207" s="19"/>
    </row>
    <row r="208" spans="2:12" x14ac:dyDescent="0.2">
      <c r="B208" s="34">
        <v>55</v>
      </c>
      <c r="C208" s="26" t="s">
        <v>127</v>
      </c>
      <c r="D208" s="27">
        <v>64.853220999999991</v>
      </c>
      <c r="E208" s="28">
        <v>44.48</v>
      </c>
      <c r="F208" s="29">
        <v>115.8</v>
      </c>
      <c r="G208" s="30">
        <v>762.1</v>
      </c>
      <c r="H208" s="28">
        <v>0.68585645113910387</v>
      </c>
      <c r="I208" s="28">
        <v>0.56004508635578576</v>
      </c>
      <c r="J208" s="28">
        <v>0.3841105354058722</v>
      </c>
      <c r="K208" s="19"/>
      <c r="L208" s="19"/>
    </row>
    <row r="209" spans="2:12" x14ac:dyDescent="0.2">
      <c r="B209" s="34">
        <v>56</v>
      </c>
      <c r="C209" s="26" t="s">
        <v>127</v>
      </c>
      <c r="D209" s="27">
        <v>119.23889599999998</v>
      </c>
      <c r="E209" s="28">
        <v>60.8</v>
      </c>
      <c r="F209" s="29">
        <v>553</v>
      </c>
      <c r="G209" s="27">
        <v>69.666666666666671</v>
      </c>
      <c r="H209" s="28">
        <v>0.50990072903727657</v>
      </c>
      <c r="I209" s="28">
        <v>0.21562187341772149</v>
      </c>
      <c r="J209" s="28">
        <v>0.10994575045207956</v>
      </c>
      <c r="K209" s="19"/>
      <c r="L209" s="19"/>
    </row>
    <row r="210" spans="2:12" x14ac:dyDescent="0.2">
      <c r="B210" s="34">
        <v>57</v>
      </c>
      <c r="C210" s="26" t="s">
        <v>127</v>
      </c>
      <c r="D210" s="27">
        <v>34.159409999999994</v>
      </c>
      <c r="E210" s="28">
        <v>27.68</v>
      </c>
      <c r="F210" s="29">
        <v>6.5333333333333332</v>
      </c>
      <c r="G210" s="30">
        <v>158.73333333333332</v>
      </c>
      <c r="H210" s="28">
        <v>0.81031844519562846</v>
      </c>
      <c r="I210" s="28">
        <v>5.2284811224489784</v>
      </c>
      <c r="J210" s="28">
        <v>4.2367346938775512</v>
      </c>
      <c r="K210" s="19"/>
      <c r="L210" s="19"/>
    </row>
    <row r="211" spans="2:12" x14ac:dyDescent="0.2">
      <c r="B211" s="34">
        <v>58</v>
      </c>
      <c r="C211" s="26" t="s">
        <v>127</v>
      </c>
      <c r="D211" s="27">
        <v>19.419174000000005</v>
      </c>
      <c r="E211" s="28">
        <v>6.24</v>
      </c>
      <c r="F211" s="29">
        <v>251.4</v>
      </c>
      <c r="G211" s="27">
        <v>117.6</v>
      </c>
      <c r="H211" s="28">
        <v>0.32133189599104467</v>
      </c>
      <c r="I211" s="28">
        <v>7.7244128878281637E-2</v>
      </c>
      <c r="J211" s="28">
        <v>2.4821002386634844E-2</v>
      </c>
      <c r="K211" s="19"/>
      <c r="L211" s="19"/>
    </row>
    <row r="212" spans="2:12" x14ac:dyDescent="0.2">
      <c r="B212" s="34">
        <v>59</v>
      </c>
      <c r="C212" s="26" t="s">
        <v>127</v>
      </c>
      <c r="D212" s="27">
        <v>60.131298999999991</v>
      </c>
      <c r="E212" s="28">
        <v>39.840000000000003</v>
      </c>
      <c r="F212" s="29">
        <v>5.2333333333333334</v>
      </c>
      <c r="G212" s="27">
        <v>1.8666666666666667</v>
      </c>
      <c r="H212" s="28">
        <v>0.6625501305069097</v>
      </c>
      <c r="I212" s="28">
        <v>11.49005713375796</v>
      </c>
      <c r="J212" s="28">
        <v>7.6127388535031857</v>
      </c>
      <c r="K212" s="19"/>
      <c r="L212" s="19"/>
    </row>
    <row r="213" spans="2:12" x14ac:dyDescent="0.2">
      <c r="B213" s="34">
        <v>60</v>
      </c>
      <c r="C213" s="26" t="s">
        <v>127</v>
      </c>
      <c r="D213" s="27">
        <v>31.929908999999999</v>
      </c>
      <c r="E213" s="28">
        <v>27.04</v>
      </c>
      <c r="F213" s="29">
        <v>3.3333333333333335</v>
      </c>
      <c r="G213" s="27">
        <v>2.3666666666666667</v>
      </c>
      <c r="H213" s="28">
        <v>0.84685490334469793</v>
      </c>
      <c r="I213" s="28">
        <v>9.5789726999999996</v>
      </c>
      <c r="J213" s="28">
        <v>8.1120000000000001</v>
      </c>
      <c r="K213" s="19"/>
      <c r="L213" s="19"/>
    </row>
    <row r="214" spans="2:12" x14ac:dyDescent="0.2">
      <c r="B214" s="34">
        <v>61</v>
      </c>
      <c r="C214" s="26" t="s">
        <v>127</v>
      </c>
      <c r="D214" s="27">
        <v>49.653011999999997</v>
      </c>
      <c r="E214" s="28">
        <v>39.520000000000003</v>
      </c>
      <c r="F214" s="29">
        <v>14.1</v>
      </c>
      <c r="G214" s="27">
        <v>49.733333333333334</v>
      </c>
      <c r="H214" s="28">
        <v>0.79592351819462648</v>
      </c>
      <c r="I214" s="28">
        <v>3.5214902127659573</v>
      </c>
      <c r="J214" s="28">
        <v>2.8028368794326246</v>
      </c>
      <c r="K214" s="19"/>
      <c r="L214" s="19"/>
    </row>
    <row r="215" spans="2:12" x14ac:dyDescent="0.2">
      <c r="B215" s="34">
        <v>1</v>
      </c>
      <c r="C215" s="26" t="s">
        <v>125</v>
      </c>
      <c r="D215" s="27">
        <v>5.73963</v>
      </c>
      <c r="E215" s="28">
        <v>5.12</v>
      </c>
      <c r="F215" s="29">
        <v>238.76667</v>
      </c>
      <c r="G215" s="27">
        <v>235.56666999999999</v>
      </c>
      <c r="H215" s="28">
        <v>0.89204000000000006</v>
      </c>
      <c r="I215" s="28">
        <v>2.4039999999999999E-2</v>
      </c>
      <c r="J215" s="28">
        <v>2.1440000000000001E-2</v>
      </c>
      <c r="K215" s="19"/>
      <c r="L215" s="19"/>
    </row>
    <row r="216" spans="2:12" x14ac:dyDescent="0.2">
      <c r="B216" s="34">
        <v>2</v>
      </c>
      <c r="C216" s="26" t="s">
        <v>125</v>
      </c>
      <c r="D216" s="27">
        <v>21.842390000000002</v>
      </c>
      <c r="E216" s="28">
        <v>20.48</v>
      </c>
      <c r="F216" s="29">
        <v>237.93333000000001</v>
      </c>
      <c r="G216" s="27">
        <v>127.16667</v>
      </c>
      <c r="H216" s="28">
        <v>0.93762999999999996</v>
      </c>
      <c r="I216" s="28">
        <v>9.1800000000000007E-2</v>
      </c>
      <c r="J216" s="28">
        <v>8.6069999999999994E-2</v>
      </c>
      <c r="K216" s="19"/>
      <c r="L216" s="19"/>
    </row>
    <row r="217" spans="2:12" x14ac:dyDescent="0.2">
      <c r="B217" s="34">
        <v>3</v>
      </c>
      <c r="C217" s="26" t="s">
        <v>125</v>
      </c>
      <c r="D217" s="27">
        <v>63.795679999999997</v>
      </c>
      <c r="E217" s="28">
        <v>61.28</v>
      </c>
      <c r="F217" s="29">
        <v>13.1</v>
      </c>
      <c r="G217" s="27">
        <v>45.433329999999998</v>
      </c>
      <c r="H217" s="28">
        <v>0.96057000000000003</v>
      </c>
      <c r="I217" s="28">
        <v>4.8699000000000003</v>
      </c>
      <c r="J217" s="28">
        <v>4.6778599999999999</v>
      </c>
      <c r="K217" s="19"/>
      <c r="L217" s="19"/>
    </row>
    <row r="218" spans="2:12" x14ac:dyDescent="0.2">
      <c r="B218" s="34">
        <v>4</v>
      </c>
      <c r="C218" s="26" t="s">
        <v>125</v>
      </c>
      <c r="D218" s="27">
        <v>48.517189999999999</v>
      </c>
      <c r="E218" s="28">
        <v>43.84</v>
      </c>
      <c r="F218" s="29">
        <v>3.1666699999999999</v>
      </c>
      <c r="G218" s="27">
        <v>0.5</v>
      </c>
      <c r="H218" s="28">
        <v>0.90359999999999996</v>
      </c>
      <c r="I218" s="28">
        <v>15.32122</v>
      </c>
      <c r="J218" s="28">
        <v>13.84421</v>
      </c>
      <c r="K218" s="19"/>
      <c r="L218" s="19"/>
    </row>
    <row r="219" spans="2:12" x14ac:dyDescent="0.2">
      <c r="B219" s="34">
        <v>5</v>
      </c>
      <c r="C219" s="26" t="s">
        <v>125</v>
      </c>
      <c r="D219" s="27">
        <v>70.666110000000003</v>
      </c>
      <c r="E219" s="28">
        <v>61.76</v>
      </c>
      <c r="F219" s="29">
        <v>5.0999999999999996</v>
      </c>
      <c r="G219" s="27">
        <v>2.4333300000000002</v>
      </c>
      <c r="H219" s="28">
        <v>0.87397000000000002</v>
      </c>
      <c r="I219" s="28">
        <v>13.8561</v>
      </c>
      <c r="J219" s="28">
        <v>12.1098</v>
      </c>
      <c r="K219" s="19"/>
      <c r="L219" s="19"/>
    </row>
    <row r="220" spans="2:12" x14ac:dyDescent="0.2">
      <c r="B220" s="34">
        <v>6</v>
      </c>
      <c r="C220" s="26" t="s">
        <v>125</v>
      </c>
      <c r="D220" s="27">
        <v>56.348269999999999</v>
      </c>
      <c r="E220" s="28">
        <v>51.2</v>
      </c>
      <c r="F220" s="29">
        <v>3.3666700000000001</v>
      </c>
      <c r="G220" s="27">
        <v>0.9</v>
      </c>
      <c r="H220" s="28">
        <v>0.90863000000000005</v>
      </c>
      <c r="I220" s="28">
        <v>16.737110000000001</v>
      </c>
      <c r="J220" s="28">
        <v>15.20792</v>
      </c>
      <c r="K220" s="19"/>
      <c r="L220" s="19"/>
    </row>
    <row r="221" spans="2:12" x14ac:dyDescent="0.2">
      <c r="B221" s="34">
        <v>7</v>
      </c>
      <c r="C221" s="26" t="s">
        <v>125</v>
      </c>
      <c r="D221" s="27">
        <v>40.052999999999997</v>
      </c>
      <c r="E221" s="28">
        <v>39.840000000000003</v>
      </c>
      <c r="F221" s="29">
        <v>316.5</v>
      </c>
      <c r="G221" s="27">
        <v>64.266670000000005</v>
      </c>
      <c r="H221" s="28">
        <v>0.99468000000000001</v>
      </c>
      <c r="I221" s="28">
        <v>0.12655</v>
      </c>
      <c r="J221" s="28">
        <v>0.12587999999999999</v>
      </c>
      <c r="K221" s="19"/>
      <c r="L221" s="19"/>
    </row>
    <row r="222" spans="2:12" x14ac:dyDescent="0.2">
      <c r="B222" s="34">
        <v>8</v>
      </c>
      <c r="C222" s="26" t="s">
        <v>125</v>
      </c>
      <c r="D222" s="27">
        <v>51.395890000000001</v>
      </c>
      <c r="E222" s="28">
        <v>48</v>
      </c>
      <c r="F222" s="29">
        <v>6.0333300000000003</v>
      </c>
      <c r="G222" s="27">
        <v>2.8666700000000001</v>
      </c>
      <c r="H222" s="28">
        <v>0.93393000000000004</v>
      </c>
      <c r="I222" s="28">
        <v>8.5186600000000006</v>
      </c>
      <c r="J222" s="28">
        <v>7.9558</v>
      </c>
      <c r="K222" s="19"/>
      <c r="L222" s="19"/>
    </row>
    <row r="223" spans="2:12" x14ac:dyDescent="0.2">
      <c r="B223" s="34">
        <v>9</v>
      </c>
      <c r="C223" s="26" t="s">
        <v>125</v>
      </c>
      <c r="D223" s="27">
        <v>63.467329999999997</v>
      </c>
      <c r="E223" s="28">
        <v>61.12</v>
      </c>
      <c r="F223" s="29">
        <v>3</v>
      </c>
      <c r="G223" s="27">
        <v>3.3329999999999999E-2</v>
      </c>
      <c r="H223" s="28">
        <v>0.96301999999999999</v>
      </c>
      <c r="I223" s="31">
        <v>21.15578</v>
      </c>
      <c r="J223" s="31">
        <v>20.373329999999999</v>
      </c>
      <c r="K223" s="19"/>
      <c r="L223" s="19"/>
    </row>
    <row r="224" spans="2:12" x14ac:dyDescent="0.2">
      <c r="B224" s="34">
        <v>10</v>
      </c>
      <c r="C224" s="26" t="s">
        <v>125</v>
      </c>
      <c r="D224" s="27">
        <v>44.473039999999997</v>
      </c>
      <c r="E224" s="28">
        <v>41.12</v>
      </c>
      <c r="F224" s="29">
        <v>4.3</v>
      </c>
      <c r="G224" s="27">
        <v>0.96667000000000003</v>
      </c>
      <c r="H224" s="28">
        <v>0.92461000000000004</v>
      </c>
      <c r="I224" s="28">
        <v>10.34257</v>
      </c>
      <c r="J224" s="28">
        <v>9.5627899999999997</v>
      </c>
      <c r="K224" s="19"/>
      <c r="L224" s="19"/>
    </row>
    <row r="225" spans="2:12" x14ac:dyDescent="0.2">
      <c r="B225" s="34">
        <v>11</v>
      </c>
      <c r="C225" s="26" t="s">
        <v>125</v>
      </c>
      <c r="D225" s="27">
        <v>73.719449999999995</v>
      </c>
      <c r="E225" s="28">
        <v>54.56</v>
      </c>
      <c r="F225" s="29">
        <v>10.16667</v>
      </c>
      <c r="G225" s="30">
        <v>510.3</v>
      </c>
      <c r="H225" s="28">
        <v>0.74009999999999998</v>
      </c>
      <c r="I225" s="28">
        <v>7.2510899999999996</v>
      </c>
      <c r="J225" s="28">
        <v>5.3665599999999998</v>
      </c>
      <c r="K225" s="19"/>
      <c r="L225" s="19"/>
    </row>
    <row r="226" spans="2:12" x14ac:dyDescent="0.2">
      <c r="B226" s="34">
        <v>12</v>
      </c>
      <c r="C226" s="26" t="s">
        <v>125</v>
      </c>
      <c r="D226" s="27">
        <v>15.366529999999999</v>
      </c>
      <c r="E226" s="28">
        <v>7.52</v>
      </c>
      <c r="F226" s="29">
        <v>0.83333000000000002</v>
      </c>
      <c r="G226" s="27">
        <v>242.3</v>
      </c>
      <c r="H226" s="28">
        <v>0.48937999999999998</v>
      </c>
      <c r="I226" s="28">
        <v>18.439830000000001</v>
      </c>
      <c r="J226" s="28">
        <v>9.0239999999999991</v>
      </c>
      <c r="K226" s="19"/>
      <c r="L226" s="19"/>
    </row>
    <row r="227" spans="2:12" x14ac:dyDescent="0.2">
      <c r="B227" s="34">
        <v>13</v>
      </c>
      <c r="C227" s="26" t="s">
        <v>125</v>
      </c>
      <c r="D227" s="27">
        <v>55.377760000000002</v>
      </c>
      <c r="E227" s="28">
        <v>51.68</v>
      </c>
      <c r="F227" s="29">
        <v>2.9</v>
      </c>
      <c r="G227" s="30">
        <v>403.46667000000002</v>
      </c>
      <c r="H227" s="28">
        <v>0.93323</v>
      </c>
      <c r="I227" s="28">
        <v>19.095780000000001</v>
      </c>
      <c r="J227" s="28">
        <v>17.820689999999999</v>
      </c>
      <c r="K227" s="19"/>
      <c r="L227" s="19"/>
    </row>
    <row r="228" spans="2:12" x14ac:dyDescent="0.2">
      <c r="B228" s="34">
        <v>14</v>
      </c>
      <c r="C228" s="26" t="s">
        <v>125</v>
      </c>
      <c r="D228" s="27">
        <v>12.64532</v>
      </c>
      <c r="E228" s="28">
        <v>6.56</v>
      </c>
      <c r="F228" s="29">
        <v>2.3333300000000001</v>
      </c>
      <c r="G228" s="30">
        <v>462.7</v>
      </c>
      <c r="H228" s="28">
        <v>0.51876999999999995</v>
      </c>
      <c r="I228" s="28">
        <v>5.4194199999999997</v>
      </c>
      <c r="J228" s="28">
        <v>2.8114300000000001</v>
      </c>
      <c r="K228" s="19"/>
      <c r="L228" s="19"/>
    </row>
    <row r="229" spans="2:12" x14ac:dyDescent="0.2">
      <c r="B229" s="34">
        <v>15</v>
      </c>
      <c r="C229" s="26" t="s">
        <v>125</v>
      </c>
      <c r="D229" s="27">
        <v>58.537460000000003</v>
      </c>
      <c r="E229" s="28">
        <v>57.74</v>
      </c>
      <c r="F229" s="29">
        <v>11.93333</v>
      </c>
      <c r="G229" s="27">
        <v>11.23333</v>
      </c>
      <c r="H229" s="28">
        <v>0.98638000000000003</v>
      </c>
      <c r="I229" s="28">
        <v>4.9053699999999996</v>
      </c>
      <c r="J229" s="28">
        <v>4.8385499999999997</v>
      </c>
      <c r="K229" s="19"/>
      <c r="L229" s="19"/>
    </row>
    <row r="230" spans="2:12" x14ac:dyDescent="0.2">
      <c r="B230" s="34">
        <v>16</v>
      </c>
      <c r="C230" s="26" t="s">
        <v>125</v>
      </c>
      <c r="D230" s="27">
        <v>104.11051</v>
      </c>
      <c r="E230" s="28">
        <v>59.68</v>
      </c>
      <c r="F230" s="29">
        <v>62.566670000000002</v>
      </c>
      <c r="G230" s="27">
        <v>51</v>
      </c>
      <c r="H230" s="28">
        <v>0.57323999999999997</v>
      </c>
      <c r="I230" s="28">
        <v>1.6639900000000001</v>
      </c>
      <c r="J230" s="28">
        <v>0.95386000000000004</v>
      </c>
      <c r="K230" s="19"/>
      <c r="L230" s="19"/>
    </row>
    <row r="231" spans="2:12" x14ac:dyDescent="0.2">
      <c r="B231" s="34">
        <v>17</v>
      </c>
      <c r="C231" s="26" t="s">
        <v>125</v>
      </c>
      <c r="D231" s="27">
        <v>76.67013</v>
      </c>
      <c r="E231" s="28">
        <v>60</v>
      </c>
      <c r="F231" s="29">
        <v>20.633330000000001</v>
      </c>
      <c r="G231" s="27">
        <v>19.433330000000002</v>
      </c>
      <c r="H231" s="28">
        <v>0.78256999999999999</v>
      </c>
      <c r="I231" s="28">
        <v>3.71584</v>
      </c>
      <c r="J231" s="28">
        <v>2.9079199999999998</v>
      </c>
      <c r="K231" s="19"/>
      <c r="L231" s="19"/>
    </row>
    <row r="232" spans="2:12" x14ac:dyDescent="0.2">
      <c r="B232" s="34">
        <v>18</v>
      </c>
      <c r="C232" s="26" t="s">
        <v>125</v>
      </c>
      <c r="D232" s="27">
        <v>28.8871</v>
      </c>
      <c r="E232" s="28">
        <v>22.72</v>
      </c>
      <c r="F232" s="29">
        <v>1.8</v>
      </c>
      <c r="G232" s="27">
        <v>126.23333</v>
      </c>
      <c r="H232" s="28">
        <v>0.78651000000000004</v>
      </c>
      <c r="I232" s="28">
        <v>16.048390000000001</v>
      </c>
      <c r="J232" s="28">
        <v>12.62222</v>
      </c>
      <c r="K232" s="19"/>
      <c r="L232" s="19"/>
    </row>
    <row r="233" spans="2:12" x14ac:dyDescent="0.2">
      <c r="B233" s="34">
        <v>19</v>
      </c>
      <c r="C233" s="26" t="s">
        <v>125</v>
      </c>
      <c r="D233" s="27">
        <v>74.222380000000001</v>
      </c>
      <c r="E233" s="28">
        <v>29.12</v>
      </c>
      <c r="F233" s="29">
        <v>28.966670000000001</v>
      </c>
      <c r="G233" s="27">
        <v>10.93333</v>
      </c>
      <c r="H233" s="28">
        <v>0.39233000000000001</v>
      </c>
      <c r="I233" s="28">
        <v>2.5623399999999998</v>
      </c>
      <c r="J233" s="28">
        <v>1.00529</v>
      </c>
      <c r="K233" s="19"/>
      <c r="L233" s="19"/>
    </row>
    <row r="234" spans="2:12" x14ac:dyDescent="0.2">
      <c r="B234" s="34">
        <v>20</v>
      </c>
      <c r="C234" s="26" t="s">
        <v>125</v>
      </c>
      <c r="D234" s="27">
        <v>72.420720000000003</v>
      </c>
      <c r="E234" s="28">
        <v>59.84</v>
      </c>
      <c r="F234" s="29">
        <v>19.16667</v>
      </c>
      <c r="G234" s="27">
        <v>4.5999999999999996</v>
      </c>
      <c r="H234" s="28">
        <v>0.82628000000000001</v>
      </c>
      <c r="I234" s="28">
        <v>3.77847</v>
      </c>
      <c r="J234" s="28">
        <v>3.12209</v>
      </c>
      <c r="K234" s="19"/>
      <c r="L234" s="19"/>
    </row>
    <row r="235" spans="2:12" x14ac:dyDescent="0.2">
      <c r="B235" s="34">
        <v>21</v>
      </c>
      <c r="C235" s="26" t="s">
        <v>125</v>
      </c>
      <c r="D235" s="27">
        <v>86.559039999999996</v>
      </c>
      <c r="E235" s="28">
        <v>36</v>
      </c>
      <c r="F235" s="29">
        <v>513.20000000000005</v>
      </c>
      <c r="G235" s="27">
        <v>40.566670000000002</v>
      </c>
      <c r="H235" s="28">
        <v>0.41589999999999999</v>
      </c>
      <c r="I235" s="28">
        <v>0.16866999999999999</v>
      </c>
      <c r="J235" s="28">
        <v>7.0150000000000004E-2</v>
      </c>
      <c r="K235" s="19"/>
      <c r="L235" s="19"/>
    </row>
    <row r="236" spans="2:12" x14ac:dyDescent="0.2">
      <c r="B236" s="34">
        <v>22</v>
      </c>
      <c r="C236" s="26" t="s">
        <v>125</v>
      </c>
      <c r="D236" s="27">
        <v>274.47140999999999</v>
      </c>
      <c r="E236" s="28">
        <v>42.08</v>
      </c>
      <c r="F236" s="29">
        <v>427.86667</v>
      </c>
      <c r="G236" s="27">
        <v>4.5666700000000002</v>
      </c>
      <c r="H236" s="28">
        <v>0.15331</v>
      </c>
      <c r="I236" s="28">
        <v>0.64149</v>
      </c>
      <c r="J236" s="28">
        <v>9.8350000000000007E-2</v>
      </c>
      <c r="K236" s="19"/>
      <c r="L236" s="19"/>
    </row>
    <row r="237" spans="2:12" x14ac:dyDescent="0.2">
      <c r="B237" s="34">
        <v>23</v>
      </c>
      <c r="C237" s="26" t="s">
        <v>125</v>
      </c>
      <c r="D237" s="27">
        <v>103.96720000000001</v>
      </c>
      <c r="E237" s="28">
        <v>48</v>
      </c>
      <c r="F237" s="29">
        <v>162.66667000000001</v>
      </c>
      <c r="G237" s="27">
        <v>4.4000000000000004</v>
      </c>
      <c r="H237" s="28">
        <v>0.46167999999999998</v>
      </c>
      <c r="I237" s="28">
        <v>0.63914000000000004</v>
      </c>
      <c r="J237" s="28">
        <v>0.29508000000000001</v>
      </c>
      <c r="K237" s="19"/>
      <c r="L237" s="19"/>
    </row>
    <row r="238" spans="2:12" x14ac:dyDescent="0.2">
      <c r="B238" s="34">
        <v>24</v>
      </c>
      <c r="C238" s="26" t="s">
        <v>125</v>
      </c>
      <c r="D238" s="27">
        <v>29.471783000000006</v>
      </c>
      <c r="E238" s="28">
        <v>13.28</v>
      </c>
      <c r="F238" s="29">
        <v>299</v>
      </c>
      <c r="G238" s="27">
        <v>149.36666666666667</v>
      </c>
      <c r="H238" s="28">
        <v>0.45060049471726893</v>
      </c>
      <c r="I238" s="28">
        <v>9.8567836120401361E-2</v>
      </c>
      <c r="J238" s="28">
        <v>4.4414715719063545E-2</v>
      </c>
      <c r="K238" s="19"/>
      <c r="L238" s="19"/>
    </row>
    <row r="239" spans="2:12" x14ac:dyDescent="0.2">
      <c r="B239" s="34">
        <v>25</v>
      </c>
      <c r="C239" s="26" t="s">
        <v>125</v>
      </c>
      <c r="D239" s="27">
        <v>63.462528000000006</v>
      </c>
      <c r="E239" s="28">
        <v>53.76</v>
      </c>
      <c r="F239" s="29">
        <v>7.3666666666666663</v>
      </c>
      <c r="G239" s="27">
        <v>1.3</v>
      </c>
      <c r="H239" s="28">
        <v>0.84711406390870525</v>
      </c>
      <c r="I239" s="28">
        <v>8.6148228054298652</v>
      </c>
      <c r="J239" s="28">
        <v>7.2977375565610858</v>
      </c>
      <c r="K239" s="19"/>
      <c r="L239" s="19"/>
    </row>
    <row r="240" spans="2:12" x14ac:dyDescent="0.2">
      <c r="B240" s="34">
        <v>26</v>
      </c>
      <c r="C240" s="26" t="s">
        <v>125</v>
      </c>
      <c r="D240" s="27">
        <v>14.950951999999999</v>
      </c>
      <c r="E240" s="28">
        <v>11.2</v>
      </c>
      <c r="F240" s="29">
        <v>2.4666666666666668</v>
      </c>
      <c r="G240" s="27">
        <v>4.6333333333333337</v>
      </c>
      <c r="H240" s="28">
        <v>0.74911617668226071</v>
      </c>
      <c r="I240" s="28">
        <v>6.0611967567567557</v>
      </c>
      <c r="J240" s="28">
        <v>4.5405405405405403</v>
      </c>
      <c r="K240" s="19"/>
      <c r="L240" s="19"/>
    </row>
    <row r="241" spans="2:12" x14ac:dyDescent="0.2">
      <c r="B241" s="34">
        <v>27</v>
      </c>
      <c r="C241" s="26" t="s">
        <v>125</v>
      </c>
      <c r="D241" s="27">
        <v>64.950362999999996</v>
      </c>
      <c r="E241" s="28">
        <v>44.64</v>
      </c>
      <c r="F241" s="29">
        <v>11.7</v>
      </c>
      <c r="G241" s="27">
        <v>13.9</v>
      </c>
      <c r="H241" s="28">
        <v>0.68729408025017513</v>
      </c>
      <c r="I241" s="28">
        <v>5.5513130769230772</v>
      </c>
      <c r="J241" s="28">
        <v>3.8153846153846156</v>
      </c>
      <c r="K241" s="19"/>
      <c r="L241" s="19"/>
    </row>
    <row r="242" spans="2:12" x14ac:dyDescent="0.2">
      <c r="B242" s="34">
        <v>28</v>
      </c>
      <c r="C242" s="26" t="s">
        <v>125</v>
      </c>
      <c r="D242" s="27">
        <v>15.297315000000001</v>
      </c>
      <c r="E242" s="28">
        <v>6.24</v>
      </c>
      <c r="F242" s="29">
        <v>737.4</v>
      </c>
      <c r="G242" s="27">
        <v>4.8</v>
      </c>
      <c r="H242" s="28">
        <v>0.40791472228949982</v>
      </c>
      <c r="I242" s="28">
        <v>2.0744934906427991E-2</v>
      </c>
      <c r="J242" s="28">
        <v>8.4621643612693247E-3</v>
      </c>
      <c r="K242" s="19"/>
      <c r="L242" s="19"/>
    </row>
    <row r="243" spans="2:12" x14ac:dyDescent="0.2">
      <c r="B243" s="34">
        <v>29</v>
      </c>
      <c r="C243" s="26" t="s">
        <v>125</v>
      </c>
      <c r="D243" s="27">
        <v>59.949040000000011</v>
      </c>
      <c r="E243" s="28">
        <v>49.12</v>
      </c>
      <c r="F243" s="29">
        <v>392.2</v>
      </c>
      <c r="G243" s="27">
        <v>8.5333333333333332</v>
      </c>
      <c r="H243" s="28">
        <v>0.81936257861677164</v>
      </c>
      <c r="I243" s="28">
        <v>0.15285323814380422</v>
      </c>
      <c r="J243" s="28">
        <v>0.12524222335543089</v>
      </c>
      <c r="K243" s="19"/>
      <c r="L243" s="19"/>
    </row>
    <row r="244" spans="2:12" x14ac:dyDescent="0.2">
      <c r="B244" s="34">
        <v>30</v>
      </c>
      <c r="C244" s="26" t="s">
        <v>125</v>
      </c>
      <c r="D244" s="27">
        <v>114.73050399999997</v>
      </c>
      <c r="E244" s="28">
        <v>17.12</v>
      </c>
      <c r="F244" s="29">
        <v>798.2</v>
      </c>
      <c r="G244" s="27">
        <v>14.066666666666666</v>
      </c>
      <c r="H244" s="28">
        <v>0.14921925210055736</v>
      </c>
      <c r="I244" s="28">
        <v>0.14373653720871957</v>
      </c>
      <c r="J244" s="28">
        <v>2.1448258581809071E-2</v>
      </c>
      <c r="K244" s="19"/>
      <c r="L244" s="19"/>
    </row>
    <row r="245" spans="2:12" x14ac:dyDescent="0.2">
      <c r="B245" s="34">
        <v>31</v>
      </c>
      <c r="C245" s="26" t="s">
        <v>125</v>
      </c>
      <c r="D245" s="27">
        <v>48.292072999999995</v>
      </c>
      <c r="E245" s="28">
        <v>13.44</v>
      </c>
      <c r="F245" s="29">
        <v>512.36666666666667</v>
      </c>
      <c r="G245" s="27">
        <v>18.133333333333333</v>
      </c>
      <c r="H245" s="28">
        <v>0.27830654525847337</v>
      </c>
      <c r="I245" s="28">
        <v>9.4252956216251377E-2</v>
      </c>
      <c r="J245" s="28">
        <v>2.6231214624943072E-2</v>
      </c>
      <c r="K245" s="19"/>
      <c r="L245" s="19"/>
    </row>
    <row r="246" spans="2:12" x14ac:dyDescent="0.2">
      <c r="B246" s="34">
        <v>32</v>
      </c>
      <c r="C246" s="26" t="s">
        <v>125</v>
      </c>
      <c r="D246" s="27">
        <v>79.006818999999979</v>
      </c>
      <c r="E246" s="28">
        <v>55.84</v>
      </c>
      <c r="F246" s="29">
        <v>14.766666666666667</v>
      </c>
      <c r="G246" s="27">
        <v>5.2666666666666666</v>
      </c>
      <c r="H246" s="28">
        <v>0.70677443677361595</v>
      </c>
      <c r="I246" s="28">
        <v>5.3503489164785538</v>
      </c>
      <c r="J246" s="28">
        <v>3.7814898419864562</v>
      </c>
      <c r="K246" s="19"/>
      <c r="L246" s="19"/>
    </row>
    <row r="247" spans="2:12" x14ac:dyDescent="0.2">
      <c r="B247" s="34">
        <v>33</v>
      </c>
      <c r="C247" s="26" t="s">
        <v>125</v>
      </c>
      <c r="D247" s="27">
        <v>70.175734000000006</v>
      </c>
      <c r="E247" s="28">
        <v>60.16</v>
      </c>
      <c r="F247" s="29">
        <v>21.666666666666668</v>
      </c>
      <c r="G247" s="27">
        <v>3.2666666666666666</v>
      </c>
      <c r="H247" s="28">
        <v>0.85727639129503075</v>
      </c>
      <c r="I247" s="28">
        <v>3.2388800307692307</v>
      </c>
      <c r="J247" s="28">
        <v>2.7766153846153845</v>
      </c>
      <c r="K247" s="19"/>
      <c r="L247" s="19"/>
    </row>
    <row r="248" spans="2:12" x14ac:dyDescent="0.2">
      <c r="B248" s="34">
        <v>34</v>
      </c>
      <c r="C248" s="26" t="s">
        <v>125</v>
      </c>
      <c r="D248" s="27">
        <v>83.010531999999984</v>
      </c>
      <c r="E248" s="28">
        <v>58.72</v>
      </c>
      <c r="F248" s="29">
        <v>96.8</v>
      </c>
      <c r="G248" s="27">
        <v>117.06666666666666</v>
      </c>
      <c r="H248" s="28">
        <v>0.7073801189468345</v>
      </c>
      <c r="I248" s="28">
        <v>0.85754681818181799</v>
      </c>
      <c r="J248" s="28">
        <v>0.60661157024793388</v>
      </c>
      <c r="K248" s="19"/>
      <c r="L248" s="19"/>
    </row>
    <row r="249" spans="2:12" x14ac:dyDescent="0.2">
      <c r="B249" s="34">
        <v>35</v>
      </c>
      <c r="C249" s="26" t="s">
        <v>125</v>
      </c>
      <c r="D249" s="27">
        <v>124.02934100000003</v>
      </c>
      <c r="E249" s="28">
        <v>21.44</v>
      </c>
      <c r="F249" s="29">
        <v>147.69999999999999</v>
      </c>
      <c r="G249" s="27">
        <v>6.3666666666666663</v>
      </c>
      <c r="H249" s="28">
        <v>0.17286232295630755</v>
      </c>
      <c r="I249" s="28">
        <v>0.83973825998645935</v>
      </c>
      <c r="J249" s="28">
        <v>0.14515910629654707</v>
      </c>
      <c r="K249" s="19"/>
      <c r="L249" s="19"/>
    </row>
    <row r="250" spans="2:12" ht="16" thickBot="1" x14ac:dyDescent="0.25">
      <c r="B250" s="35">
        <v>36</v>
      </c>
      <c r="C250" s="26" t="s">
        <v>125</v>
      </c>
      <c r="D250" s="27">
        <v>79.171374000000014</v>
      </c>
      <c r="E250" s="28">
        <v>52</v>
      </c>
      <c r="F250" s="29">
        <v>13.233333333333333</v>
      </c>
      <c r="G250" s="27">
        <v>237.7</v>
      </c>
      <c r="H250" s="28">
        <v>0.65680305106237002</v>
      </c>
      <c r="I250" s="28">
        <v>5.9827234760705306</v>
      </c>
      <c r="J250" s="28">
        <v>3.9294710327455924</v>
      </c>
      <c r="K250" s="19"/>
      <c r="L250" s="19"/>
    </row>
  </sheetData>
  <mergeCells count="3">
    <mergeCell ref="D4:J4"/>
    <mergeCell ref="D5:F5"/>
    <mergeCell ref="G5:J5"/>
  </mergeCells>
  <printOptions gridLines="1"/>
  <pageMargins left="0.7" right="0.7" top="0.75" bottom="0.75" header="0.3" footer="0.3"/>
  <pageSetup paperSize="9" scale="21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Suppl_DATA_1_DA-ELISA_Series A</vt:lpstr>
      <vt:lpstr>Suppl_DATA_2_DA-ELISA_Series B</vt:lpstr>
      <vt:lpstr>Suppl_DATA_3_Series_A_Protein</vt:lpstr>
      <vt:lpstr>Suppl_Data_4_th_cells</vt:lpstr>
      <vt:lpstr>Suppl_Data_5_th2_cells </vt:lpstr>
      <vt:lpstr>Suppl Data_6_Heart Rate stat.</vt:lpstr>
      <vt:lpstr>Suppl_Data_7_HRV_statistics</vt:lpstr>
      <vt:lpstr>Suppl_Data_8_OMR</vt:lpstr>
      <vt:lpstr>Suppl_Data_4_th_cells!Print_Area</vt:lpstr>
      <vt:lpstr>Suppl_Data_7_HRV_statistics!Print_Area</vt:lpstr>
      <vt:lpstr>Suppl_Data_8_OMR!Print_Area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Paredes Admin Zuniga</dc:creator>
  <cp:lastModifiedBy>Wolfgang Driever</cp:lastModifiedBy>
  <cp:lastPrinted>2026-06-03T15:47:21Z</cp:lastPrinted>
  <dcterms:created xsi:type="dcterms:W3CDTF">2022-02-14T15:46:05Z</dcterms:created>
  <dcterms:modified xsi:type="dcterms:W3CDTF">2026-07-03T18:20:04Z</dcterms:modified>
</cp:coreProperties>
</file>