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Jpptyodcfs01a\wr_10014453\20_Publication\2023 Nature\01_開示資料\04_editorial request\"/>
    </mc:Choice>
  </mc:AlternateContent>
  <xr:revisionPtr revIDLastSave="0" documentId="13_ncr:1_{ED788DD4-7F55-4F94-A31D-96B36D2C7331}" xr6:coauthVersionLast="47" xr6:coauthVersionMax="47" xr10:uidLastSave="{00000000-0000-0000-0000-000000000000}"/>
  <bookViews>
    <workbookView xWindow="-110" yWindow="-110" windowWidth="19420" windowHeight="10420" tabRatio="832" firstSheet="1" activeTab="1" xr2:uid="{BC8F9531-90EA-461C-8E6F-89DC8C1718D6}"/>
  </bookViews>
  <sheets>
    <sheet name="Supplementary Data File X" sheetId="1" r:id="rId1"/>
    <sheet name="Fig.1a" sheetId="32" r:id="rId2"/>
    <sheet name="Fig.1b(1)" sheetId="2" r:id="rId3"/>
    <sheet name="Fig.1b(2)_Sup.2a" sheetId="17" r:id="rId4"/>
    <sheet name="Fig.1b(3)_Sup.2b" sheetId="18" r:id="rId5"/>
    <sheet name="Fig.2a" sheetId="5" r:id="rId6"/>
    <sheet name="Fig.2b" sheetId="33" r:id="rId7"/>
    <sheet name="Fig.2c_Sup.4c" sheetId="7" r:id="rId8"/>
    <sheet name="Fig.2e" sheetId="34" r:id="rId9"/>
    <sheet name="Fig.2f" sheetId="8" r:id="rId10"/>
    <sheet name="Fig.3b" sheetId="35" r:id="rId11"/>
    <sheet name="Fig.3c" sheetId="36" r:id="rId12"/>
    <sheet name="Fig.4a" sheetId="9" r:id="rId13"/>
    <sheet name="Fig.4b" sheetId="10" r:id="rId14"/>
    <sheet name="Fig.4c" sheetId="11" r:id="rId15"/>
    <sheet name="Fig.4d" sheetId="12" r:id="rId16"/>
    <sheet name="Fig.5a" sheetId="13" r:id="rId17"/>
    <sheet name="Fig.5b" sheetId="14" r:id="rId18"/>
    <sheet name="Fig.5c" sheetId="15" r:id="rId19"/>
    <sheet name="Sup.Fig.1a" sheetId="16" r:id="rId20"/>
    <sheet name="Sup.Fig.3(1)" sheetId="19" r:id="rId21"/>
    <sheet name="Sup.Fig.3(2)(3)(4)" sheetId="20" r:id="rId22"/>
    <sheet name="Sup.Fig.4a" sheetId="37" r:id="rId23"/>
    <sheet name="Sup.Fig.4b" sheetId="38" r:id="rId24"/>
    <sheet name="Sup.Fig.4d" sheetId="23" r:id="rId25"/>
    <sheet name="Sup.Fig.4e(1)" sheetId="39" r:id="rId26"/>
    <sheet name="Sup.Fig.4e(2)" sheetId="24" r:id="rId27"/>
    <sheet name="Sup.Fig.5a(1)" sheetId="25" r:id="rId28"/>
    <sheet name="Sup.Fig.5a(2)" sheetId="26" r:id="rId29"/>
    <sheet name="Sup.Fig.5a(3)(4)" sheetId="27" r:id="rId30"/>
    <sheet name="Sup.Fig.5b" sheetId="40" r:id="rId31"/>
    <sheet name="Sup.Fig.6" sheetId="41" r:id="rId32"/>
    <sheet name="Sup.Fig.7a" sheetId="28" r:id="rId33"/>
    <sheet name="Sup.Fig.7b" sheetId="29" r:id="rId34"/>
    <sheet name="Sup.Fig.7c" sheetId="30" r:id="rId35"/>
    <sheet name="Sup.Fig.7d" sheetId="31" r:id="rId3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0" l="1"/>
  <c r="E48" i="10"/>
  <c r="F48" i="10"/>
  <c r="G48" i="10"/>
  <c r="H48" i="10"/>
  <c r="I48" i="10"/>
  <c r="J48" i="10"/>
  <c r="K48" i="10"/>
  <c r="C48" i="10"/>
  <c r="D47" i="10"/>
  <c r="E47" i="10"/>
  <c r="F47" i="10"/>
  <c r="G47" i="10"/>
  <c r="H47" i="10"/>
  <c r="I47" i="10"/>
  <c r="J47" i="10"/>
  <c r="K47" i="10"/>
  <c r="C47" i="10"/>
  <c r="D46" i="10"/>
  <c r="E46" i="10"/>
  <c r="F46" i="10"/>
  <c r="G46" i="10"/>
  <c r="H46" i="10"/>
  <c r="I46" i="10"/>
  <c r="J46" i="10"/>
  <c r="K46" i="10"/>
  <c r="C46" i="10"/>
  <c r="D45" i="10"/>
  <c r="E45" i="10"/>
  <c r="F45" i="10"/>
  <c r="G45" i="10"/>
  <c r="H45" i="10"/>
  <c r="I45" i="10"/>
  <c r="J45" i="10"/>
  <c r="K45" i="10"/>
  <c r="C45" i="10"/>
  <c r="K44" i="10"/>
  <c r="J44" i="10"/>
  <c r="I44" i="10"/>
  <c r="H44" i="10"/>
  <c r="G44" i="10"/>
  <c r="F44" i="10"/>
  <c r="E44" i="10"/>
  <c r="D44" i="10"/>
  <c r="C44" i="10"/>
  <c r="K43" i="10"/>
  <c r="J43" i="10"/>
  <c r="I43" i="10"/>
  <c r="H43" i="10"/>
  <c r="G43" i="10"/>
  <c r="F43" i="10"/>
  <c r="E43" i="10"/>
  <c r="D43" i="10"/>
  <c r="C43" i="10"/>
  <c r="Z37" i="27" l="1"/>
  <c r="Z20" i="27"/>
  <c r="C10" i="26"/>
  <c r="C12" i="26" s="1"/>
  <c r="U39" i="20" l="1"/>
  <c r="T7" i="12"/>
  <c r="U7" i="12" s="1"/>
  <c r="AD57" i="12"/>
  <c r="AE64" i="12" s="1"/>
  <c r="AD47" i="12"/>
  <c r="AE54" i="12" s="1"/>
  <c r="AD37" i="12"/>
  <c r="AE44" i="12" s="1"/>
  <c r="AD27" i="12"/>
  <c r="AE34" i="12" s="1"/>
  <c r="AD17" i="12"/>
  <c r="AE24" i="12" s="1"/>
  <c r="AD7" i="12"/>
  <c r="AE14" i="12" s="1"/>
  <c r="Y57" i="12"/>
  <c r="Z63" i="12" s="1"/>
  <c r="Y47" i="12"/>
  <c r="Z51" i="12" s="1"/>
  <c r="Y37" i="12"/>
  <c r="Z41" i="12" s="1"/>
  <c r="Y27" i="12"/>
  <c r="Z29" i="12" s="1"/>
  <c r="Y17" i="12"/>
  <c r="Z19" i="12" s="1"/>
  <c r="Y7" i="12"/>
  <c r="Z8" i="12" s="1"/>
  <c r="T57" i="12"/>
  <c r="U57" i="12" s="1"/>
  <c r="T47" i="12"/>
  <c r="U47" i="12" s="1"/>
  <c r="T37" i="12"/>
  <c r="U37" i="12" s="1"/>
  <c r="T27" i="12"/>
  <c r="U27" i="12" s="1"/>
  <c r="T17" i="12"/>
  <c r="U17" i="12" s="1"/>
  <c r="O57" i="12"/>
  <c r="P65" i="12" s="1"/>
  <c r="O47" i="12"/>
  <c r="P55" i="12" s="1"/>
  <c r="O37" i="12"/>
  <c r="P44" i="12" s="1"/>
  <c r="O27" i="12"/>
  <c r="P32" i="12" s="1"/>
  <c r="O17" i="12"/>
  <c r="P21" i="12" s="1"/>
  <c r="O7" i="12"/>
  <c r="P9" i="12" s="1"/>
  <c r="J57" i="12"/>
  <c r="K59" i="12" s="1"/>
  <c r="J47" i="12"/>
  <c r="K48" i="12" s="1"/>
  <c r="J37" i="12"/>
  <c r="K45" i="12" s="1"/>
  <c r="J27" i="12"/>
  <c r="K34" i="12" s="1"/>
  <c r="J17" i="12"/>
  <c r="K23" i="12" s="1"/>
  <c r="J7" i="12"/>
  <c r="K12" i="12" s="1"/>
  <c r="E57" i="12"/>
  <c r="F61" i="12" s="1"/>
  <c r="E47" i="12"/>
  <c r="F50" i="12" s="1"/>
  <c r="E37" i="12"/>
  <c r="F40" i="12" s="1"/>
  <c r="E27" i="12"/>
  <c r="F29" i="12" s="1"/>
  <c r="E17" i="12"/>
  <c r="F25" i="12" s="1"/>
  <c r="E7" i="12"/>
  <c r="F12" i="12" s="1"/>
  <c r="K25" i="12" l="1"/>
  <c r="K65" i="12"/>
  <c r="P42" i="12"/>
  <c r="P37" i="12"/>
  <c r="Z14" i="12"/>
  <c r="F37" i="12"/>
  <c r="Z54" i="12"/>
  <c r="K11" i="12"/>
  <c r="AE29" i="12"/>
  <c r="F35" i="12"/>
  <c r="F38" i="12"/>
  <c r="K27" i="12"/>
  <c r="K54" i="12"/>
  <c r="K7" i="12"/>
  <c r="P53" i="12"/>
  <c r="U25" i="12"/>
  <c r="Z40" i="12"/>
  <c r="F34" i="12"/>
  <c r="F60" i="12"/>
  <c r="K33" i="12"/>
  <c r="K53" i="12"/>
  <c r="P31" i="12"/>
  <c r="P52" i="12"/>
  <c r="U24" i="12"/>
  <c r="Z11" i="12"/>
  <c r="Z39" i="12"/>
  <c r="AE43" i="12"/>
  <c r="F31" i="12"/>
  <c r="K32" i="12"/>
  <c r="K50" i="12"/>
  <c r="P49" i="12"/>
  <c r="U20" i="12"/>
  <c r="Z17" i="12"/>
  <c r="AE42" i="12"/>
  <c r="F28" i="12"/>
  <c r="K10" i="12"/>
  <c r="K31" i="12"/>
  <c r="K57" i="12"/>
  <c r="P43" i="12"/>
  <c r="P64" i="12"/>
  <c r="U35" i="12"/>
  <c r="Z25" i="12"/>
  <c r="Z50" i="12"/>
  <c r="AE39" i="12"/>
  <c r="U34" i="12"/>
  <c r="Z22" i="12"/>
  <c r="Z49" i="12"/>
  <c r="AE53" i="12"/>
  <c r="F24" i="12"/>
  <c r="F45" i="12"/>
  <c r="K22" i="12"/>
  <c r="K44" i="12"/>
  <c r="K64" i="12"/>
  <c r="P41" i="12"/>
  <c r="U15" i="12"/>
  <c r="U30" i="12"/>
  <c r="Z18" i="12"/>
  <c r="AE23" i="12"/>
  <c r="AE63" i="12"/>
  <c r="K28" i="12"/>
  <c r="F23" i="12"/>
  <c r="F42" i="12"/>
  <c r="K21" i="12"/>
  <c r="K43" i="12"/>
  <c r="K61" i="12"/>
  <c r="P38" i="12"/>
  <c r="U14" i="12"/>
  <c r="U65" i="12"/>
  <c r="Z28" i="12"/>
  <c r="AE33" i="12"/>
  <c r="AE62" i="12"/>
  <c r="F22" i="12"/>
  <c r="F39" i="12"/>
  <c r="K20" i="12"/>
  <c r="K55" i="12"/>
  <c r="K58" i="12"/>
  <c r="P54" i="12"/>
  <c r="U10" i="12"/>
  <c r="Z15" i="12"/>
  <c r="Z44" i="12"/>
  <c r="AE32" i="12"/>
  <c r="AE59" i="12"/>
  <c r="F59" i="12"/>
  <c r="P20" i="12"/>
  <c r="U45" i="12"/>
  <c r="F55" i="12"/>
  <c r="K42" i="12"/>
  <c r="P15" i="12"/>
  <c r="P19" i="12"/>
  <c r="P30" i="12"/>
  <c r="P63" i="12"/>
  <c r="U54" i="12"/>
  <c r="Z27" i="12"/>
  <c r="Z34" i="12"/>
  <c r="AE12" i="12"/>
  <c r="AE22" i="12"/>
  <c r="AE52" i="12"/>
  <c r="F20" i="12"/>
  <c r="F33" i="12"/>
  <c r="F44" i="12"/>
  <c r="F54" i="12"/>
  <c r="F57" i="12"/>
  <c r="F65" i="12"/>
  <c r="K8" i="12"/>
  <c r="K19" i="12"/>
  <c r="K30" i="12"/>
  <c r="K41" i="12"/>
  <c r="K52" i="12"/>
  <c r="K63" i="12"/>
  <c r="P14" i="12"/>
  <c r="P17" i="12"/>
  <c r="P18" i="12"/>
  <c r="P29" i="12"/>
  <c r="P40" i="12"/>
  <c r="P51" i="12"/>
  <c r="P62" i="12"/>
  <c r="U12" i="12"/>
  <c r="U22" i="12"/>
  <c r="U32" i="12"/>
  <c r="U42" i="12"/>
  <c r="U52" i="12"/>
  <c r="U62" i="12"/>
  <c r="Z13" i="12"/>
  <c r="Z24" i="12"/>
  <c r="Z35" i="12"/>
  <c r="Z37" i="12"/>
  <c r="Z38" i="12"/>
  <c r="Z48" i="12"/>
  <c r="Z60" i="12"/>
  <c r="AE11" i="12"/>
  <c r="AE21" i="12"/>
  <c r="AE31" i="12"/>
  <c r="AE41" i="12"/>
  <c r="AE51" i="12"/>
  <c r="AE61" i="12"/>
  <c r="F49" i="12"/>
  <c r="F48" i="12"/>
  <c r="F21" i="12"/>
  <c r="F47" i="12"/>
  <c r="F58" i="12"/>
  <c r="K9" i="12"/>
  <c r="P7" i="12"/>
  <c r="U44" i="12"/>
  <c r="U64" i="12"/>
  <c r="Z61" i="12"/>
  <c r="F19" i="12"/>
  <c r="F32" i="12"/>
  <c r="F43" i="12"/>
  <c r="F53" i="12"/>
  <c r="F64" i="12"/>
  <c r="K15" i="12"/>
  <c r="K17" i="12"/>
  <c r="K18" i="12"/>
  <c r="K29" i="12"/>
  <c r="K40" i="12"/>
  <c r="K51" i="12"/>
  <c r="K62" i="12"/>
  <c r="P13" i="12"/>
  <c r="P25" i="12"/>
  <c r="P27" i="12"/>
  <c r="P28" i="12"/>
  <c r="P39" i="12"/>
  <c r="P50" i="12"/>
  <c r="P61" i="12"/>
  <c r="U11" i="12"/>
  <c r="U21" i="12"/>
  <c r="U31" i="12"/>
  <c r="U41" i="12"/>
  <c r="U51" i="12"/>
  <c r="U61" i="12"/>
  <c r="Z12" i="12"/>
  <c r="Z23" i="12"/>
  <c r="Z33" i="12"/>
  <c r="Z45" i="12"/>
  <c r="Z47" i="12"/>
  <c r="Z55" i="12"/>
  <c r="Z59" i="12"/>
  <c r="AE10" i="12"/>
  <c r="AE20" i="12"/>
  <c r="AE30" i="12"/>
  <c r="AE40" i="12"/>
  <c r="AE50" i="12"/>
  <c r="AE60" i="12"/>
  <c r="F52" i="12"/>
  <c r="P12" i="12"/>
  <c r="P35" i="12"/>
  <c r="P60" i="12"/>
  <c r="F17" i="12"/>
  <c r="F30" i="12"/>
  <c r="F41" i="12"/>
  <c r="F51" i="12"/>
  <c r="F62" i="12"/>
  <c r="K13" i="12"/>
  <c r="K24" i="12"/>
  <c r="K35" i="12"/>
  <c r="K37" i="12"/>
  <c r="K38" i="12"/>
  <c r="K49" i="12"/>
  <c r="K60" i="12"/>
  <c r="P11" i="12"/>
  <c r="P23" i="12"/>
  <c r="P34" i="12"/>
  <c r="P45" i="12"/>
  <c r="P47" i="12"/>
  <c r="P48" i="12"/>
  <c r="P59" i="12"/>
  <c r="U9" i="12"/>
  <c r="U19" i="12"/>
  <c r="U29" i="12"/>
  <c r="U39" i="12"/>
  <c r="U49" i="12"/>
  <c r="U59" i="12"/>
  <c r="Z10" i="12"/>
  <c r="Z21" i="12"/>
  <c r="Z31" i="12"/>
  <c r="Z43" i="12"/>
  <c r="Z53" i="12"/>
  <c r="Z65" i="12"/>
  <c r="Z7" i="12"/>
  <c r="AE8" i="12"/>
  <c r="AE18" i="12"/>
  <c r="AE28" i="12"/>
  <c r="AE38" i="12"/>
  <c r="AE48" i="12"/>
  <c r="AE58" i="12"/>
  <c r="P8" i="12"/>
  <c r="U55" i="12"/>
  <c r="Z62" i="12"/>
  <c r="AE13" i="12"/>
  <c r="F18" i="12"/>
  <c r="F63" i="12"/>
  <c r="K14" i="12"/>
  <c r="K39" i="12"/>
  <c r="P24" i="12"/>
  <c r="U40" i="12"/>
  <c r="U50" i="12"/>
  <c r="U60" i="12"/>
  <c r="Z32" i="12"/>
  <c r="Z57" i="12"/>
  <c r="Z58" i="12"/>
  <c r="AE9" i="12"/>
  <c r="AE19" i="12"/>
  <c r="AE49" i="12"/>
  <c r="F27" i="12"/>
  <c r="K47" i="12"/>
  <c r="P10" i="12"/>
  <c r="P22" i="12"/>
  <c r="P33" i="12"/>
  <c r="P57" i="12"/>
  <c r="P58" i="12"/>
  <c r="U8" i="12"/>
  <c r="U18" i="12"/>
  <c r="U28" i="12"/>
  <c r="U38" i="12"/>
  <c r="U48" i="12"/>
  <c r="U58" i="12"/>
  <c r="Z9" i="12"/>
  <c r="Z20" i="12"/>
  <c r="Z30" i="12"/>
  <c r="Z42" i="12"/>
  <c r="Z52" i="12"/>
  <c r="Z64" i="12"/>
  <c r="AE7" i="12"/>
  <c r="AE17" i="12"/>
  <c r="AE27" i="12"/>
  <c r="AE37" i="12"/>
  <c r="AE47" i="12"/>
  <c r="AE57" i="12"/>
  <c r="F7" i="12"/>
  <c r="F8" i="12"/>
  <c r="F13" i="12"/>
  <c r="F11" i="12"/>
  <c r="F10" i="12"/>
  <c r="F9" i="12"/>
  <c r="F14" i="12"/>
  <c r="F15" i="12"/>
  <c r="C35" i="10" l="1"/>
  <c r="C37" i="10"/>
  <c r="C38" i="10"/>
  <c r="C39" i="10"/>
  <c r="D26" i="10"/>
  <c r="E26" i="10"/>
  <c r="F26" i="10"/>
  <c r="G26" i="10"/>
  <c r="H26" i="10"/>
  <c r="I26" i="10"/>
  <c r="J26" i="10"/>
  <c r="K26" i="10"/>
  <c r="D27" i="10"/>
  <c r="E27" i="10"/>
  <c r="F27" i="10"/>
  <c r="G27" i="10"/>
  <c r="H27" i="10"/>
  <c r="I27" i="10"/>
  <c r="J27" i="10"/>
  <c r="K27" i="10"/>
  <c r="D28" i="10"/>
  <c r="E28" i="10"/>
  <c r="F28" i="10"/>
  <c r="G28" i="10"/>
  <c r="H28" i="10"/>
  <c r="I28" i="10"/>
  <c r="J28" i="10"/>
  <c r="K28" i="10"/>
  <c r="D29" i="10"/>
  <c r="E29" i="10"/>
  <c r="F29" i="10"/>
  <c r="G29" i="10"/>
  <c r="H29" i="10"/>
  <c r="I29" i="10"/>
  <c r="J29" i="10"/>
  <c r="K29" i="10"/>
  <c r="D30" i="10"/>
  <c r="E30" i="10"/>
  <c r="F30" i="10"/>
  <c r="G30" i="10"/>
  <c r="H30" i="10"/>
  <c r="I30" i="10"/>
  <c r="J30" i="10"/>
  <c r="K30" i="10"/>
  <c r="D31" i="10"/>
  <c r="E31" i="10"/>
  <c r="F31" i="10"/>
  <c r="G31" i="10"/>
  <c r="H31" i="10"/>
  <c r="I31" i="10"/>
  <c r="J31" i="10"/>
  <c r="K31" i="10"/>
  <c r="C27" i="10"/>
  <c r="C28" i="10"/>
  <c r="C29" i="10"/>
  <c r="C30" i="10"/>
  <c r="C31" i="10"/>
  <c r="C26" i="10"/>
  <c r="C34" i="10" s="1"/>
  <c r="C36" i="10" l="1"/>
  <c r="X18" i="8"/>
  <c r="M22" i="5" l="1"/>
  <c r="H22" i="5"/>
  <c r="C22" i="5"/>
  <c r="V16" i="2"/>
  <c r="U119" i="20" l="1"/>
  <c r="U103" i="20"/>
  <c r="U87" i="20"/>
  <c r="U71" i="20"/>
  <c r="U55" i="20"/>
  <c r="E20" i="18" l="1"/>
  <c r="F36" i="18"/>
  <c r="E36" i="18"/>
  <c r="D36" i="18"/>
  <c r="C36" i="18"/>
  <c r="F28" i="18"/>
  <c r="E28" i="18"/>
  <c r="D28" i="18"/>
  <c r="C28" i="18"/>
  <c r="F20" i="18"/>
  <c r="D20" i="18"/>
  <c r="C20" i="18"/>
  <c r="F10" i="18"/>
  <c r="F12" i="18" s="1"/>
  <c r="E10" i="18"/>
  <c r="E12" i="18" s="1"/>
  <c r="D10" i="18"/>
  <c r="D12" i="18" s="1"/>
  <c r="C10" i="18"/>
  <c r="C12" i="18" s="1"/>
  <c r="V42" i="17" l="1"/>
  <c r="U42" i="17"/>
  <c r="T42" i="17"/>
  <c r="S42" i="17"/>
  <c r="R42" i="17"/>
  <c r="V32" i="17"/>
  <c r="U32" i="17"/>
  <c r="T32" i="17"/>
  <c r="S32" i="17"/>
  <c r="R32" i="17"/>
  <c r="V22" i="17"/>
  <c r="U22" i="17"/>
  <c r="T22" i="17"/>
  <c r="S22" i="17"/>
  <c r="R22" i="17"/>
  <c r="V10" i="17"/>
  <c r="V12" i="17" s="1"/>
  <c r="U10" i="17"/>
  <c r="U12" i="17" s="1"/>
  <c r="T10" i="17"/>
  <c r="T12" i="17" s="1"/>
  <c r="S10" i="17"/>
  <c r="S12" i="17" s="1"/>
  <c r="R10" i="17"/>
  <c r="R12" i="17" s="1"/>
  <c r="O42" i="17"/>
  <c r="N42" i="17"/>
  <c r="M42" i="17"/>
  <c r="L42" i="17"/>
  <c r="K42" i="17"/>
  <c r="K32" i="17"/>
  <c r="O32" i="17"/>
  <c r="N32" i="17"/>
  <c r="M32" i="17"/>
  <c r="L32" i="17"/>
  <c r="O22" i="17"/>
  <c r="N22" i="17"/>
  <c r="M22" i="17"/>
  <c r="L22" i="17"/>
  <c r="K22" i="17"/>
  <c r="K10" i="17"/>
  <c r="K12" i="17" s="1"/>
  <c r="O10" i="17"/>
  <c r="O12" i="17" s="1"/>
  <c r="N10" i="17"/>
  <c r="N12" i="17" s="1"/>
  <c r="M10" i="17"/>
  <c r="M12" i="17" s="1"/>
  <c r="L10" i="17"/>
  <c r="L12" i="17" s="1"/>
  <c r="H44" i="17"/>
  <c r="G44" i="17"/>
  <c r="F44" i="17"/>
  <c r="E44" i="17"/>
  <c r="D44" i="17"/>
  <c r="C44" i="17"/>
  <c r="H34" i="17"/>
  <c r="G34" i="17"/>
  <c r="F34" i="17"/>
  <c r="E34" i="17"/>
  <c r="D34" i="17"/>
  <c r="C34" i="17"/>
  <c r="H24" i="17"/>
  <c r="G24" i="17"/>
  <c r="F24" i="17"/>
  <c r="E24" i="17"/>
  <c r="D24" i="17"/>
  <c r="C24" i="17"/>
  <c r="H12" i="17"/>
  <c r="H14" i="17" s="1"/>
  <c r="G12" i="17"/>
  <c r="G14" i="17" s="1"/>
  <c r="F12" i="17"/>
  <c r="F14" i="17" s="1"/>
  <c r="E12" i="17"/>
  <c r="E14" i="17" s="1"/>
  <c r="D12" i="17"/>
  <c r="D14" i="17" s="1"/>
  <c r="C12" i="17"/>
  <c r="C14" i="17" s="1"/>
  <c r="V48" i="2" l="1"/>
  <c r="V32" i="2"/>
  <c r="V64" i="2" l="1"/>
</calcChain>
</file>

<file path=xl/sharedStrings.xml><?xml version="1.0" encoding="utf-8"?>
<sst xmlns="http://schemas.openxmlformats.org/spreadsheetml/2006/main" count="1341" uniqueCount="329">
  <si>
    <t>Subject</t>
    <phoneticPr fontId="1"/>
  </si>
  <si>
    <t>Representation</t>
    <phoneticPr fontId="1"/>
  </si>
  <si>
    <t>Evaluation</t>
    <phoneticPr fontId="1"/>
  </si>
  <si>
    <t>Method</t>
    <phoneticPr fontId="1"/>
  </si>
  <si>
    <t>Link</t>
    <phoneticPr fontId="1"/>
  </si>
  <si>
    <t>Figure 1a</t>
    <phoneticPr fontId="1"/>
  </si>
  <si>
    <t>Band</t>
    <phoneticPr fontId="1"/>
  </si>
  <si>
    <t>KRAS degradation</t>
    <phoneticPr fontId="1"/>
  </si>
  <si>
    <t>W.B.</t>
    <phoneticPr fontId="1"/>
  </si>
  <si>
    <t>Fig.1a</t>
  </si>
  <si>
    <t>Figure 1b(1)</t>
    <phoneticPr fontId="1"/>
  </si>
  <si>
    <t>Table</t>
    <phoneticPr fontId="1"/>
  </si>
  <si>
    <t>In-Cell ELISA</t>
    <phoneticPr fontId="1"/>
  </si>
  <si>
    <t>Fig.1b(1)</t>
  </si>
  <si>
    <t>Figure 1b(2)</t>
    <phoneticPr fontId="1"/>
  </si>
  <si>
    <t>Binding affinity to KRAS(G12D)</t>
    <phoneticPr fontId="1"/>
  </si>
  <si>
    <t>SPR</t>
    <phoneticPr fontId="1"/>
  </si>
  <si>
    <t>Figure 1b(3)</t>
    <phoneticPr fontId="1"/>
  </si>
  <si>
    <t>Binding affinity to VCB</t>
    <phoneticPr fontId="1"/>
  </si>
  <si>
    <t>Figure 2a(1)</t>
    <phoneticPr fontId="1"/>
  </si>
  <si>
    <t>Graph</t>
    <phoneticPr fontId="1"/>
  </si>
  <si>
    <t>Fig.2a</t>
  </si>
  <si>
    <t>Figure 2a(2)</t>
    <phoneticPr fontId="1"/>
  </si>
  <si>
    <t>ERK phosphorylation</t>
    <phoneticPr fontId="1"/>
  </si>
  <si>
    <t>id.</t>
    <phoneticPr fontId="1"/>
  </si>
  <si>
    <t>Figure 2a(3)</t>
    <phoneticPr fontId="1"/>
  </si>
  <si>
    <t>Cell viability</t>
    <phoneticPr fontId="1"/>
  </si>
  <si>
    <t>CellTiter-Glo</t>
    <phoneticPr fontId="1"/>
  </si>
  <si>
    <t>Figure 2b</t>
    <phoneticPr fontId="1"/>
  </si>
  <si>
    <t>Fig.2b</t>
  </si>
  <si>
    <t>Figure 2c</t>
    <phoneticPr fontId="1"/>
  </si>
  <si>
    <t>Figure 2e</t>
    <phoneticPr fontId="1"/>
  </si>
  <si>
    <t>Fig.2e</t>
  </si>
  <si>
    <t>Figure 2f</t>
    <phoneticPr fontId="1"/>
  </si>
  <si>
    <t>Fig.2f</t>
  </si>
  <si>
    <t>Figure 3b</t>
    <phoneticPr fontId="1"/>
  </si>
  <si>
    <t>Signal etc.</t>
    <phoneticPr fontId="1"/>
  </si>
  <si>
    <t>Fig.3b</t>
  </si>
  <si>
    <t>Figure 3c</t>
    <phoneticPr fontId="1"/>
  </si>
  <si>
    <t>Fig.3c</t>
  </si>
  <si>
    <t>Figure 4a</t>
    <phoneticPr fontId="1"/>
  </si>
  <si>
    <t>PK profile</t>
    <phoneticPr fontId="1"/>
  </si>
  <si>
    <t>in vivo</t>
    <phoneticPr fontId="1"/>
  </si>
  <si>
    <t>Fig.4a</t>
  </si>
  <si>
    <t>Figure 4b</t>
    <phoneticPr fontId="1"/>
  </si>
  <si>
    <t>PD profile?</t>
    <phoneticPr fontId="1"/>
  </si>
  <si>
    <t>Fig.4b</t>
  </si>
  <si>
    <t>Figure 4c</t>
    <phoneticPr fontId="1"/>
  </si>
  <si>
    <t>Anti-tumor study</t>
    <phoneticPr fontId="1"/>
  </si>
  <si>
    <t>Fig.4c</t>
  </si>
  <si>
    <t>Figure 4d</t>
    <phoneticPr fontId="1"/>
  </si>
  <si>
    <t>Gene expression</t>
    <phoneticPr fontId="1"/>
  </si>
  <si>
    <t>qPCR</t>
    <phoneticPr fontId="1"/>
  </si>
  <si>
    <t>Fig.4d</t>
  </si>
  <si>
    <t>Figure 5a</t>
    <phoneticPr fontId="1"/>
  </si>
  <si>
    <t>Anti-tumor study (CDX)</t>
    <phoneticPr fontId="1"/>
  </si>
  <si>
    <t>Fig.5a</t>
  </si>
  <si>
    <t>Figure 5b</t>
    <phoneticPr fontId="1"/>
  </si>
  <si>
    <t>Anti-tumor study (PDX)</t>
    <phoneticPr fontId="1"/>
  </si>
  <si>
    <t>Fig.5b</t>
  </si>
  <si>
    <t>Figure 5c</t>
    <phoneticPr fontId="1"/>
  </si>
  <si>
    <t>IHC</t>
    <phoneticPr fontId="1"/>
  </si>
  <si>
    <t>Fig.5c</t>
  </si>
  <si>
    <t>PPI inhibition</t>
    <phoneticPr fontId="1"/>
  </si>
  <si>
    <t>TR-FRET</t>
    <phoneticPr fontId="1"/>
  </si>
  <si>
    <t>do.</t>
    <phoneticPr fontId="1"/>
  </si>
  <si>
    <t>KRAS degradation in AsPC-1 cells (W.B.)</t>
    <phoneticPr fontId="1"/>
  </si>
  <si>
    <t>Figure 1b</t>
    <phoneticPr fontId="1"/>
  </si>
  <si>
    <t>KRAS degradation in AsPC-1 cells (In-cell ELISA)</t>
    <phoneticPr fontId="1"/>
  </si>
  <si>
    <t>Cmpd. 2</t>
    <phoneticPr fontId="1"/>
  </si>
  <si>
    <t>Exp.1</t>
    <phoneticPr fontId="1"/>
  </si>
  <si>
    <t>Exp.2</t>
    <phoneticPr fontId="1"/>
  </si>
  <si>
    <t>Exp.3</t>
    <phoneticPr fontId="1"/>
  </si>
  <si>
    <t>Compound conc.(M)</t>
    <phoneticPr fontId="1"/>
  </si>
  <si>
    <t>% degradation</t>
    <phoneticPr fontId="1"/>
  </si>
  <si>
    <t>DC50 (nM)</t>
    <phoneticPr fontId="1"/>
  </si>
  <si>
    <t>Cmpd. 3</t>
    <phoneticPr fontId="1"/>
  </si>
  <si>
    <t>Cmpd. 4</t>
    <phoneticPr fontId="1"/>
  </si>
  <si>
    <t>ASP3082</t>
  </si>
  <si>
    <t>Binding affinity to KRAS (SPR)</t>
    <phoneticPr fontId="1"/>
  </si>
  <si>
    <t>Kd (nM) Binary affinity (multi)</t>
    <phoneticPr fontId="1"/>
  </si>
  <si>
    <t>Kd (nM) Binary affinity (single)</t>
    <phoneticPr fontId="1"/>
  </si>
  <si>
    <t>Kd (nM) Ternary affinity (single)</t>
    <phoneticPr fontId="1"/>
  </si>
  <si>
    <t>Assay</t>
    <phoneticPr fontId="1"/>
  </si>
  <si>
    <t>Cmpd.3</t>
    <phoneticPr fontId="1"/>
  </si>
  <si>
    <t>Cmpd.4</t>
    <phoneticPr fontId="1"/>
  </si>
  <si>
    <t>ASP3082</t>
    <phoneticPr fontId="1"/>
  </si>
  <si>
    <t>Cmpd.5</t>
    <phoneticPr fontId="1"/>
  </si>
  <si>
    <t>Cmpd.6</t>
    <phoneticPr fontId="1"/>
  </si>
  <si>
    <t>exp.1</t>
    <phoneticPr fontId="1"/>
  </si>
  <si>
    <t>exp.2</t>
    <phoneticPr fontId="1"/>
  </si>
  <si>
    <t>exp.3</t>
    <phoneticPr fontId="1"/>
  </si>
  <si>
    <t>exp.4</t>
    <phoneticPr fontId="1"/>
  </si>
  <si>
    <t>Geometric mean</t>
  </si>
  <si>
    <t>exp.5</t>
    <phoneticPr fontId="1"/>
  </si>
  <si>
    <r>
      <t>K</t>
    </r>
    <r>
      <rPr>
        <b/>
        <vertAlign val="subscript"/>
        <sz val="10"/>
        <color rgb="FF000000"/>
        <rFont val="Consolas"/>
        <family val="3"/>
      </rPr>
      <t>D</t>
    </r>
    <r>
      <rPr>
        <b/>
        <sz val="10"/>
        <color rgb="FF000000"/>
        <rFont val="Consolas"/>
        <family val="3"/>
      </rPr>
      <t xml:space="preserve"> (nM)</t>
    </r>
    <phoneticPr fontId="1"/>
  </si>
  <si>
    <t>Rmax (RU) Binary affinity (multi)</t>
    <phoneticPr fontId="1"/>
  </si>
  <si>
    <t>Rmax (RU) Binary affinity (single)</t>
    <phoneticPr fontId="1"/>
  </si>
  <si>
    <t>Rmax (RU) Ternary affinity (single)</t>
    <phoneticPr fontId="1"/>
  </si>
  <si>
    <t>Binding affinity to VCB (SPR)</t>
    <phoneticPr fontId="1"/>
  </si>
  <si>
    <t>Figure 2a</t>
    <phoneticPr fontId="1"/>
  </si>
  <si>
    <t>Inh. Of ERK phosphorylation in AsPC-1 cells (In-cell ELISA)</t>
    <phoneticPr fontId="1"/>
  </si>
  <si>
    <t>Cell viability in AsPC-1 cells (CTG assay)</t>
    <phoneticPr fontId="1"/>
  </si>
  <si>
    <t>% p-ERK intensity</t>
    <phoneticPr fontId="1"/>
  </si>
  <si>
    <t>% Cell Viability</t>
    <phoneticPr fontId="1"/>
  </si>
  <si>
    <t>IC50 (nM)</t>
    <phoneticPr fontId="1"/>
  </si>
  <si>
    <t>KRAS degradation in AsPC-1 or A375 cells (W.B.)</t>
    <phoneticPr fontId="1"/>
  </si>
  <si>
    <t>Cell viability in variable cells (CTG assay)</t>
    <phoneticPr fontId="1"/>
  </si>
  <si>
    <t>A375</t>
    <phoneticPr fontId="1"/>
  </si>
  <si>
    <t>HT-29</t>
    <phoneticPr fontId="1"/>
  </si>
  <si>
    <t>BxPC-3</t>
    <phoneticPr fontId="1"/>
  </si>
  <si>
    <t>Colo-320</t>
    <phoneticPr fontId="1"/>
  </si>
  <si>
    <t>AsPC-1</t>
    <phoneticPr fontId="1"/>
  </si>
  <si>
    <t>Table only</t>
    <phoneticPr fontId="1"/>
  </si>
  <si>
    <t>&gt;10000</t>
    <phoneticPr fontId="1"/>
  </si>
  <si>
    <t>PK-59</t>
    <phoneticPr fontId="1"/>
  </si>
  <si>
    <t>HPAC</t>
    <phoneticPr fontId="1"/>
  </si>
  <si>
    <t>GP2d</t>
    <phoneticPr fontId="1"/>
  </si>
  <si>
    <t>GP5d</t>
    <phoneticPr fontId="1"/>
  </si>
  <si>
    <t>RAS(G12D) degradation in AsPC-1 cells (W.B.)</t>
    <phoneticPr fontId="1"/>
  </si>
  <si>
    <t>Cmpd. 5</t>
    <phoneticPr fontId="1"/>
  </si>
  <si>
    <t>&gt;10000</t>
  </si>
  <si>
    <t>Down stream signaling in AsPC-1 cells (W.B.)</t>
    <phoneticPr fontId="1"/>
  </si>
  <si>
    <t>6hr</t>
    <phoneticPr fontId="1"/>
  </si>
  <si>
    <t>24hr</t>
    <phoneticPr fontId="1"/>
  </si>
  <si>
    <t>RAS(G12D)</t>
    <phoneticPr fontId="1"/>
  </si>
  <si>
    <t>KRAS</t>
    <phoneticPr fontId="1"/>
  </si>
  <si>
    <t>p-AKT</t>
    <phoneticPr fontId="1"/>
  </si>
  <si>
    <t>AKT</t>
    <phoneticPr fontId="1"/>
  </si>
  <si>
    <t>p-ERK</t>
    <phoneticPr fontId="1"/>
  </si>
  <si>
    <t>ERK</t>
    <phoneticPr fontId="1"/>
  </si>
  <si>
    <t>p-S6</t>
    <phoneticPr fontId="1"/>
  </si>
  <si>
    <t>S6</t>
    <phoneticPr fontId="1"/>
  </si>
  <si>
    <t>β-actin</t>
    <phoneticPr fontId="1"/>
  </si>
  <si>
    <t>KRAS-GTP</t>
    <phoneticPr fontId="1"/>
  </si>
  <si>
    <t>GST</t>
    <phoneticPr fontId="1"/>
  </si>
  <si>
    <t>48hr</t>
    <phoneticPr fontId="1"/>
  </si>
  <si>
    <t>72hr</t>
    <phoneticPr fontId="1"/>
  </si>
  <si>
    <t>RAS(G12D) degradation (W.B.)</t>
    <phoneticPr fontId="1"/>
  </si>
  <si>
    <t>PK profile (in vivo)</t>
    <phoneticPr fontId="1"/>
  </si>
  <si>
    <t>Sampling times (hrs)</t>
    <phoneticPr fontId="1"/>
  </si>
  <si>
    <r>
      <t>10 mg kg</t>
    </r>
    <r>
      <rPr>
        <vertAlign val="superscript"/>
        <sz val="10"/>
        <color rgb="FF000000"/>
        <rFont val="Consolas"/>
        <family val="3"/>
      </rPr>
      <t>-1</t>
    </r>
    <phoneticPr fontId="1"/>
  </si>
  <si>
    <r>
      <t>30 mg kg</t>
    </r>
    <r>
      <rPr>
        <vertAlign val="superscript"/>
        <sz val="10"/>
        <color rgb="FF000000"/>
        <rFont val="Consolas"/>
        <family val="3"/>
      </rPr>
      <t>-1</t>
    </r>
    <phoneticPr fontId="1"/>
  </si>
  <si>
    <t>Pharmacodynamics profile (in vivo, W.B.)</t>
    <phoneticPr fontId="1"/>
  </si>
  <si>
    <t>KRAS (adjustment of volume[Int])</t>
    <phoneticPr fontId="1"/>
  </si>
  <si>
    <t>Vehicle</t>
    <phoneticPr fontId="1"/>
  </si>
  <si>
    <t>β-actin (adjustment of volume[Int])</t>
    <phoneticPr fontId="1"/>
  </si>
  <si>
    <t>KRAS/β-actin (adjustment of volume[Int])</t>
    <phoneticPr fontId="1"/>
  </si>
  <si>
    <t>Vehicle average</t>
    <phoneticPr fontId="1"/>
  </si>
  <si>
    <t>Pharmacodynamics profile (in vivo, qPCR)</t>
    <phoneticPr fontId="1"/>
  </si>
  <si>
    <t>2 hr</t>
    <phoneticPr fontId="1"/>
  </si>
  <si>
    <t>6 hr</t>
    <phoneticPr fontId="1"/>
  </si>
  <si>
    <t>24 hr</t>
    <phoneticPr fontId="1"/>
  </si>
  <si>
    <t>48 hr</t>
    <phoneticPr fontId="1"/>
  </si>
  <si>
    <t>72 hr</t>
    <phoneticPr fontId="1"/>
  </si>
  <si>
    <t>144 hr</t>
    <phoneticPr fontId="1"/>
  </si>
  <si>
    <t>ΔCт</t>
  </si>
  <si>
    <t>Relative
Expression</t>
    <phoneticPr fontId="1"/>
  </si>
  <si>
    <t>mean of 
Vehicle n=3</t>
    <phoneticPr fontId="1"/>
  </si>
  <si>
    <t>normalized 
by Vehicle</t>
    <phoneticPr fontId="1"/>
  </si>
  <si>
    <t>Target:DUSP4</t>
  </si>
  <si>
    <t>Relative DUSP4 gene expression in Tumor</t>
    <phoneticPr fontId="1"/>
  </si>
  <si>
    <t>Vehicle 1</t>
    <phoneticPr fontId="1"/>
  </si>
  <si>
    <t>Vehicle 2</t>
    <phoneticPr fontId="1"/>
  </si>
  <si>
    <t>Vehicle 3</t>
    <phoneticPr fontId="1"/>
  </si>
  <si>
    <t>10 mg/kg 1</t>
    <phoneticPr fontId="1"/>
  </si>
  <si>
    <t>10 mg/kg 2</t>
    <phoneticPr fontId="1"/>
  </si>
  <si>
    <t>10 mg/kg 3</t>
    <phoneticPr fontId="1"/>
  </si>
  <si>
    <t>30 mg/kg 1</t>
    <phoneticPr fontId="1"/>
  </si>
  <si>
    <t>30 mg/kg 2</t>
    <phoneticPr fontId="1"/>
  </si>
  <si>
    <t>30 mg/kg 3</t>
    <phoneticPr fontId="1"/>
  </si>
  <si>
    <t>Target:DUSP6</t>
  </si>
  <si>
    <t>Relative DUSP6 gene expression in Tumor</t>
    <phoneticPr fontId="1"/>
  </si>
  <si>
    <t>Target:ETV4</t>
  </si>
  <si>
    <t>Relative ETV4 gene expression in Tumor</t>
    <phoneticPr fontId="1"/>
  </si>
  <si>
    <t>Target:FOSL1</t>
  </si>
  <si>
    <t>Relative FOSL1 gene expression in Tumor</t>
    <phoneticPr fontId="1"/>
  </si>
  <si>
    <t>Target:MYC</t>
  </si>
  <si>
    <t>Relative MYC gene expression in Tumor</t>
    <phoneticPr fontId="1"/>
  </si>
  <si>
    <t>Target:SPRY4</t>
  </si>
  <si>
    <t>Relative SPRY4 gene expression in Tumor</t>
    <phoneticPr fontId="1"/>
  </si>
  <si>
    <t>Anti-tumor study (in vivo)</t>
    <phoneticPr fontId="1"/>
  </si>
  <si>
    <r>
      <t>Tumor Volume (mm</t>
    </r>
    <r>
      <rPr>
        <vertAlign val="superscript"/>
        <sz val="11"/>
        <color theme="1"/>
        <rFont val="Consolas"/>
        <family val="3"/>
      </rPr>
      <t>3</t>
    </r>
    <r>
      <rPr>
        <sz val="11"/>
        <color theme="1"/>
        <rFont val="Consolas"/>
        <family val="3"/>
      </rPr>
      <t>)</t>
    </r>
    <phoneticPr fontId="1"/>
  </si>
  <si>
    <t>Days</t>
    <phoneticPr fontId="1"/>
  </si>
  <si>
    <r>
      <t>30 mg kg</t>
    </r>
    <r>
      <rPr>
        <vertAlign val="superscript"/>
        <sz val="10"/>
        <color rgb="FF000000"/>
        <rFont val="Consolas"/>
        <family val="3"/>
      </rPr>
      <t>-1</t>
    </r>
    <r>
      <rPr>
        <sz val="10"/>
        <color rgb="FF000000"/>
        <rFont val="Consolas"/>
        <family val="3"/>
      </rPr>
      <t>, QW</t>
    </r>
    <phoneticPr fontId="1"/>
  </si>
  <si>
    <r>
      <t>30 mg kg</t>
    </r>
    <r>
      <rPr>
        <vertAlign val="superscript"/>
        <sz val="10"/>
        <color rgb="FF000000"/>
        <rFont val="Consolas"/>
        <family val="3"/>
      </rPr>
      <t>-1</t>
    </r>
    <r>
      <rPr>
        <sz val="10"/>
        <color rgb="FF000000"/>
        <rFont val="Consolas"/>
        <family val="3"/>
      </rPr>
      <t>, BIW</t>
    </r>
    <phoneticPr fontId="1"/>
  </si>
  <si>
    <t>Body Weight (g)</t>
    <phoneticPr fontId="1"/>
  </si>
  <si>
    <t>Anti-tumor study (in vivo, PDX)</t>
    <phoneticPr fontId="1"/>
  </si>
  <si>
    <r>
      <t>10 mg kg</t>
    </r>
    <r>
      <rPr>
        <vertAlign val="superscript"/>
        <sz val="10"/>
        <color rgb="FF000000"/>
        <rFont val="Consolas"/>
        <family val="3"/>
      </rPr>
      <t>-1</t>
    </r>
    <r>
      <rPr>
        <sz val="10"/>
        <color rgb="FF000000"/>
        <rFont val="Consolas"/>
        <family val="3"/>
      </rPr>
      <t>, BIW</t>
    </r>
    <phoneticPr fontId="1"/>
  </si>
  <si>
    <t>RAS(G12D) degradation in PDX model (IHC)</t>
    <phoneticPr fontId="1"/>
  </si>
  <si>
    <t>H score</t>
    <phoneticPr fontId="1"/>
  </si>
  <si>
    <t>Vehicle</t>
  </si>
  <si>
    <t>Cell free PPI inhibition (TR-FRET assay)</t>
    <phoneticPr fontId="1"/>
  </si>
  <si>
    <t>% PPI inhibition</t>
    <phoneticPr fontId="1"/>
  </si>
  <si>
    <t>KRAS(G12D)</t>
    <phoneticPr fontId="1"/>
  </si>
  <si>
    <t>KRAS(WT)</t>
    <phoneticPr fontId="1"/>
  </si>
  <si>
    <t>% PPI inhibition (binary)</t>
    <phoneticPr fontId="1"/>
  </si>
  <si>
    <t>Cmpd. 2</t>
  </si>
  <si>
    <t>Cmpd. 3</t>
  </si>
  <si>
    <t>Cmpd. 4</t>
  </si>
  <si>
    <t>Cmpd. 5</t>
  </si>
  <si>
    <t>% PPI inhibition (Ternary)</t>
    <phoneticPr fontId="1"/>
  </si>
  <si>
    <t>% KRAS degradation</t>
    <phoneticPr fontId="1"/>
  </si>
  <si>
    <t>KRAS deg.</t>
    <phoneticPr fontId="1"/>
  </si>
  <si>
    <t>% p-ERK intensity</t>
  </si>
  <si>
    <t>pERK</t>
    <phoneticPr fontId="1"/>
  </si>
  <si>
    <t>% Cell Viablity</t>
  </si>
  <si>
    <t>Growth</t>
    <phoneticPr fontId="1"/>
  </si>
  <si>
    <t>% Cell Viablity</t>
    <phoneticPr fontId="1"/>
  </si>
  <si>
    <t>KRAS degradation in HPAC/PK-59 cells (W.B.)</t>
    <phoneticPr fontId="1"/>
  </si>
  <si>
    <r>
      <t>The data for KRAS(G12D)</t>
    </r>
    <r>
      <rPr>
        <sz val="11"/>
        <color rgb="FFFF0000"/>
        <rFont val="ＭＳ Ｐゴシック"/>
        <family val="3"/>
        <charset val="128"/>
      </rPr>
      <t>　</t>
    </r>
    <r>
      <rPr>
        <sz val="11"/>
        <color rgb="FFFF0000"/>
        <rFont val="Consolas"/>
        <family val="3"/>
      </rPr>
      <t>is</t>
    </r>
    <r>
      <rPr>
        <sz val="11"/>
        <color rgb="FFFF0000"/>
        <rFont val="ＭＳ Ｐゴシック"/>
        <family val="3"/>
        <charset val="128"/>
      </rPr>
      <t>　</t>
    </r>
    <r>
      <rPr>
        <sz val="11"/>
        <color rgb="FFFF0000"/>
        <rFont val="Consolas"/>
        <family val="3"/>
      </rPr>
      <t>in sheet "Ex.Fig.3(1)"</t>
    </r>
    <phoneticPr fontId="1"/>
  </si>
  <si>
    <t>% PPI inhibition KRAS(WT)</t>
    <phoneticPr fontId="1"/>
  </si>
  <si>
    <t>Binary</t>
    <phoneticPr fontId="1"/>
  </si>
  <si>
    <t>Ternary</t>
    <phoneticPr fontId="1"/>
  </si>
  <si>
    <t>LCLC-97TM1</t>
    <phoneticPr fontId="1"/>
  </si>
  <si>
    <t>PA-TU-8902</t>
    <phoneticPr fontId="1"/>
  </si>
  <si>
    <t>SK-CO-1</t>
    <phoneticPr fontId="1"/>
  </si>
  <si>
    <t>SW-403</t>
    <phoneticPr fontId="1"/>
  </si>
  <si>
    <t>NCI-H358</t>
    <phoneticPr fontId="1"/>
  </si>
  <si>
    <t>PSN1</t>
    <phoneticPr fontId="1"/>
  </si>
  <si>
    <t>HCT 116</t>
    <phoneticPr fontId="1"/>
  </si>
  <si>
    <t>T24</t>
    <phoneticPr fontId="1"/>
  </si>
  <si>
    <t>NCI-H1299</t>
    <phoneticPr fontId="1"/>
  </si>
  <si>
    <t>&gt;3000</t>
    <phoneticPr fontId="1"/>
  </si>
  <si>
    <t>KRAS degradation in PK-59 cells (In-cell ELISA)</t>
    <phoneticPr fontId="1"/>
  </si>
  <si>
    <t>si-Control</t>
    <phoneticPr fontId="1"/>
  </si>
  <si>
    <t>si-VHL</t>
    <phoneticPr fontId="1"/>
  </si>
  <si>
    <t>Cmpd. 6</t>
    <phoneticPr fontId="1"/>
  </si>
  <si>
    <t>Exp.1 (24hr) KRAS(G12D)</t>
    <phoneticPr fontId="1"/>
  </si>
  <si>
    <t>Exp.2 (24hr) KRAS(G12D)</t>
    <phoneticPr fontId="1"/>
  </si>
  <si>
    <t>KRAS(G12D) 2hr</t>
    <phoneticPr fontId="1"/>
  </si>
  <si>
    <t>KRAS(WT) 2hr</t>
    <phoneticPr fontId="1"/>
  </si>
  <si>
    <t>% Cell Viability</t>
  </si>
  <si>
    <t>Exp.1 KRAS(G12D)</t>
    <phoneticPr fontId="1"/>
  </si>
  <si>
    <t>Exp.2 KRAS(G12D)</t>
    <phoneticPr fontId="1"/>
  </si>
  <si>
    <t>&gt;1000</t>
    <phoneticPr fontId="1"/>
  </si>
  <si>
    <t>KRAS degradation in variable cells (W.B.)</t>
    <phoneticPr fontId="1"/>
  </si>
  <si>
    <t>PK-59</t>
  </si>
  <si>
    <t>KP-4</t>
    <phoneticPr fontId="1"/>
  </si>
  <si>
    <t>2hr</t>
    <phoneticPr fontId="1"/>
  </si>
  <si>
    <t>144hr</t>
    <phoneticPr fontId="1"/>
  </si>
  <si>
    <t>DUSP4</t>
    <phoneticPr fontId="1"/>
  </si>
  <si>
    <t>Cleaved Caspase</t>
    <phoneticPr fontId="1"/>
  </si>
  <si>
    <t>PK-1</t>
    <phoneticPr fontId="1"/>
  </si>
  <si>
    <t>PK59</t>
    <phoneticPr fontId="1"/>
  </si>
  <si>
    <t>Vehicle, sc, QD</t>
  </si>
  <si>
    <r>
      <t>30 mg kg</t>
    </r>
    <r>
      <rPr>
        <vertAlign val="superscript"/>
        <sz val="10"/>
        <color rgb="FF000000"/>
        <rFont val="Consolas"/>
        <family val="3"/>
      </rPr>
      <t>-1</t>
    </r>
    <r>
      <rPr>
        <sz val="10"/>
        <color rgb="FF000000"/>
        <rFont val="Consolas"/>
        <family val="3"/>
      </rPr>
      <t>, sc, QD</t>
    </r>
    <phoneticPr fontId="1"/>
  </si>
  <si>
    <r>
      <t>The data for pERK and growth of ASP3082</t>
    </r>
    <r>
      <rPr>
        <sz val="11"/>
        <color rgb="FFFF0000"/>
        <rFont val="ＭＳ Ｐゴシック"/>
        <family val="3"/>
        <charset val="128"/>
      </rPr>
      <t>　</t>
    </r>
    <r>
      <rPr>
        <sz val="11"/>
        <color rgb="FFFF0000"/>
        <rFont val="Consolas"/>
        <family val="3"/>
      </rPr>
      <t>is</t>
    </r>
    <r>
      <rPr>
        <sz val="11"/>
        <color rgb="FFFF0000"/>
        <rFont val="ＭＳ Ｐゴシック"/>
        <family val="3"/>
        <charset val="128"/>
      </rPr>
      <t>　</t>
    </r>
    <r>
      <rPr>
        <sz val="11"/>
        <color rgb="FFFF0000"/>
        <rFont val="Consolas"/>
        <family val="3"/>
      </rPr>
      <t>in the sheet "Fig.2a"</t>
    </r>
    <phoneticPr fontId="1"/>
  </si>
  <si>
    <r>
      <t>The data for KRAS degradation(DC</t>
    </r>
    <r>
      <rPr>
        <vertAlign val="subscript"/>
        <sz val="11"/>
        <color rgb="FFFF0000"/>
        <rFont val="Consolas"/>
        <family val="3"/>
      </rPr>
      <t>50</t>
    </r>
    <r>
      <rPr>
        <sz val="11"/>
        <color rgb="FFFF0000"/>
        <rFont val="Consolas"/>
        <family val="3"/>
      </rPr>
      <t>), except for cmpd.5, is in the sheet "Fig.1b(1)"</t>
    </r>
    <phoneticPr fontId="1"/>
  </si>
  <si>
    <r>
      <t>10 mg kg</t>
    </r>
    <r>
      <rPr>
        <vertAlign val="superscript"/>
        <sz val="10"/>
        <rFont val="Consolas"/>
        <family val="3"/>
      </rPr>
      <t>-1</t>
    </r>
    <phoneticPr fontId="1"/>
  </si>
  <si>
    <r>
      <t>30 mg kg</t>
    </r>
    <r>
      <rPr>
        <vertAlign val="superscript"/>
        <sz val="10"/>
        <rFont val="Consolas"/>
        <family val="3"/>
      </rPr>
      <t>-1</t>
    </r>
    <phoneticPr fontId="1"/>
  </si>
  <si>
    <r>
      <t>Tumor Volume (mm</t>
    </r>
    <r>
      <rPr>
        <vertAlign val="superscript"/>
        <sz val="11"/>
        <rFont val="Consolas"/>
        <family val="3"/>
      </rPr>
      <t>3</t>
    </r>
    <r>
      <rPr>
        <sz val="11"/>
        <rFont val="Consolas"/>
        <family val="3"/>
      </rPr>
      <t>)</t>
    </r>
    <phoneticPr fontId="1"/>
  </si>
  <si>
    <r>
      <t>10 mg kg</t>
    </r>
    <r>
      <rPr>
        <vertAlign val="superscript"/>
        <sz val="10"/>
        <rFont val="Consolas"/>
        <family val="3"/>
      </rPr>
      <t>-1</t>
    </r>
    <r>
      <rPr>
        <sz val="10"/>
        <rFont val="Consolas"/>
        <family val="3"/>
      </rPr>
      <t>, BIW</t>
    </r>
    <phoneticPr fontId="1"/>
  </si>
  <si>
    <r>
      <t>30 mg kg</t>
    </r>
    <r>
      <rPr>
        <vertAlign val="superscript"/>
        <sz val="10"/>
        <rFont val="Consolas"/>
        <family val="3"/>
      </rPr>
      <t>-1</t>
    </r>
    <r>
      <rPr>
        <sz val="10"/>
        <rFont val="Consolas"/>
        <family val="3"/>
      </rPr>
      <t>, BIW</t>
    </r>
    <phoneticPr fontId="1"/>
  </si>
  <si>
    <r>
      <t>30 mg kg</t>
    </r>
    <r>
      <rPr>
        <vertAlign val="superscript"/>
        <sz val="10"/>
        <rFont val="Consolas"/>
        <family val="3"/>
      </rPr>
      <t>-1</t>
    </r>
    <r>
      <rPr>
        <sz val="10"/>
        <rFont val="Consolas"/>
        <family val="3"/>
      </rPr>
      <t>, QW</t>
    </r>
    <phoneticPr fontId="1"/>
  </si>
  <si>
    <r>
      <t>0.3 mg kg</t>
    </r>
    <r>
      <rPr>
        <vertAlign val="superscript"/>
        <sz val="10"/>
        <rFont val="Consolas"/>
        <family val="3"/>
      </rPr>
      <t>-1</t>
    </r>
    <phoneticPr fontId="1"/>
  </si>
  <si>
    <r>
      <t>1 mg kg</t>
    </r>
    <r>
      <rPr>
        <vertAlign val="superscript"/>
        <sz val="10"/>
        <rFont val="Consolas"/>
        <family val="3"/>
      </rPr>
      <t>-1</t>
    </r>
    <phoneticPr fontId="1"/>
  </si>
  <si>
    <r>
      <t>3 mg kg</t>
    </r>
    <r>
      <rPr>
        <vertAlign val="superscript"/>
        <sz val="10"/>
        <rFont val="Consolas"/>
        <family val="3"/>
      </rPr>
      <t>-1</t>
    </r>
    <phoneticPr fontId="1"/>
  </si>
  <si>
    <r>
      <t>(%) Relative to</t>
    </r>
    <r>
      <rPr>
        <sz val="11"/>
        <rFont val="ＭＳ Ｐゴシック"/>
        <family val="3"/>
        <charset val="128"/>
      </rPr>
      <t>　</t>
    </r>
    <r>
      <rPr>
        <sz val="11"/>
        <rFont val="Consolas"/>
        <family val="3"/>
      </rPr>
      <t>vehicle group</t>
    </r>
    <phoneticPr fontId="1"/>
  </si>
  <si>
    <r>
      <t>Plasma (ng ml</t>
    </r>
    <r>
      <rPr>
        <vertAlign val="superscript"/>
        <sz val="11"/>
        <rFont val="Consolas"/>
        <family val="3"/>
      </rPr>
      <t>-1</t>
    </r>
    <r>
      <rPr>
        <sz val="11"/>
        <rFont val="Consolas"/>
        <family val="3"/>
      </rPr>
      <t>)</t>
    </r>
    <phoneticPr fontId="1"/>
  </si>
  <si>
    <r>
      <t>Tumor (ng g</t>
    </r>
    <r>
      <rPr>
        <vertAlign val="superscript"/>
        <sz val="11"/>
        <rFont val="Consolas"/>
        <family val="3"/>
      </rPr>
      <t>-1</t>
    </r>
    <r>
      <rPr>
        <sz val="11"/>
        <rFont val="Consolas"/>
        <family val="3"/>
      </rPr>
      <t>)</t>
    </r>
    <phoneticPr fontId="1"/>
  </si>
  <si>
    <r>
      <t>Pancreas (ng g</t>
    </r>
    <r>
      <rPr>
        <vertAlign val="superscript"/>
        <sz val="11"/>
        <rFont val="Consolas"/>
        <family val="3"/>
      </rPr>
      <t>-1</t>
    </r>
    <r>
      <rPr>
        <sz val="11"/>
        <rFont val="Consolas"/>
        <family val="3"/>
      </rPr>
      <t>)</t>
    </r>
    <phoneticPr fontId="1"/>
  </si>
  <si>
    <r>
      <t>K</t>
    </r>
    <r>
      <rPr>
        <vertAlign val="subscript"/>
        <sz val="11"/>
        <rFont val="Consolas"/>
        <family val="3"/>
      </rPr>
      <t>D</t>
    </r>
    <r>
      <rPr>
        <sz val="11"/>
        <rFont val="Consolas"/>
        <family val="3"/>
      </rPr>
      <t xml:space="preserve"> (M) Binary affinity (single)</t>
    </r>
    <phoneticPr fontId="1"/>
  </si>
  <si>
    <r>
      <t>K</t>
    </r>
    <r>
      <rPr>
        <b/>
        <vertAlign val="subscript"/>
        <sz val="10"/>
        <rFont val="Consolas"/>
        <family val="3"/>
      </rPr>
      <t>D</t>
    </r>
    <r>
      <rPr>
        <b/>
        <sz val="10"/>
        <rFont val="Consolas"/>
        <family val="3"/>
      </rPr>
      <t xml:space="preserve"> (nM)</t>
    </r>
    <phoneticPr fontId="1"/>
  </si>
  <si>
    <r>
      <t>ka (M</t>
    </r>
    <r>
      <rPr>
        <vertAlign val="superscript"/>
        <sz val="11"/>
        <rFont val="Consolas"/>
        <family val="3"/>
      </rPr>
      <t>-1</t>
    </r>
    <r>
      <rPr>
        <sz val="11"/>
        <rFont val="Consolas"/>
        <family val="3"/>
      </rPr>
      <t xml:space="preserve"> s</t>
    </r>
    <r>
      <rPr>
        <vertAlign val="superscript"/>
        <sz val="11"/>
        <rFont val="Consolas"/>
        <family val="3"/>
      </rPr>
      <t>-1</t>
    </r>
    <r>
      <rPr>
        <sz val="11"/>
        <rFont val="Consolas"/>
        <family val="3"/>
      </rPr>
      <t>) Binary affinity (single)</t>
    </r>
    <phoneticPr fontId="1"/>
  </si>
  <si>
    <r>
      <t>kd (s</t>
    </r>
    <r>
      <rPr>
        <vertAlign val="superscript"/>
        <sz val="11"/>
        <rFont val="Consolas"/>
        <family val="3"/>
      </rPr>
      <t>-1</t>
    </r>
    <r>
      <rPr>
        <sz val="11"/>
        <rFont val="Consolas"/>
        <family val="3"/>
      </rPr>
      <t>) Binary affinity (single)</t>
    </r>
    <phoneticPr fontId="1"/>
  </si>
  <si>
    <r>
      <t>ka (M</t>
    </r>
    <r>
      <rPr>
        <vertAlign val="superscript"/>
        <sz val="11"/>
        <rFont val="Consolas"/>
        <family val="3"/>
      </rPr>
      <t>-1</t>
    </r>
    <r>
      <rPr>
        <sz val="11"/>
        <rFont val="Consolas"/>
        <family val="3"/>
      </rPr>
      <t xml:space="preserve"> s</t>
    </r>
    <r>
      <rPr>
        <vertAlign val="superscript"/>
        <sz val="11"/>
        <rFont val="Consolas"/>
        <family val="3"/>
      </rPr>
      <t>-1</t>
    </r>
    <r>
      <rPr>
        <sz val="11"/>
        <rFont val="Consolas"/>
        <family val="3"/>
      </rPr>
      <t>) Binary affinity (multi)</t>
    </r>
    <phoneticPr fontId="1"/>
  </si>
  <si>
    <r>
      <t>ka (M</t>
    </r>
    <r>
      <rPr>
        <vertAlign val="superscript"/>
        <sz val="11"/>
        <rFont val="Consolas"/>
        <family val="3"/>
      </rPr>
      <t>-1</t>
    </r>
    <r>
      <rPr>
        <sz val="11"/>
        <rFont val="Consolas"/>
        <family val="3"/>
      </rPr>
      <t xml:space="preserve"> s</t>
    </r>
    <r>
      <rPr>
        <vertAlign val="superscript"/>
        <sz val="11"/>
        <rFont val="Consolas"/>
        <family val="3"/>
      </rPr>
      <t>-1</t>
    </r>
    <r>
      <rPr>
        <sz val="11"/>
        <rFont val="Consolas"/>
        <family val="3"/>
      </rPr>
      <t>) Ternary affinity (single)</t>
    </r>
    <phoneticPr fontId="1"/>
  </si>
  <si>
    <r>
      <t>kd (s</t>
    </r>
    <r>
      <rPr>
        <vertAlign val="superscript"/>
        <sz val="11"/>
        <rFont val="Consolas"/>
        <family val="3"/>
      </rPr>
      <t>-1</t>
    </r>
    <r>
      <rPr>
        <sz val="11"/>
        <rFont val="Consolas"/>
        <family val="3"/>
      </rPr>
      <t>) Binary affinity (multi)</t>
    </r>
    <phoneticPr fontId="1"/>
  </si>
  <si>
    <r>
      <t>kd (s</t>
    </r>
    <r>
      <rPr>
        <vertAlign val="superscript"/>
        <sz val="11"/>
        <rFont val="Consolas"/>
        <family val="3"/>
      </rPr>
      <t>-1</t>
    </r>
    <r>
      <rPr>
        <sz val="11"/>
        <rFont val="Consolas"/>
        <family val="3"/>
      </rPr>
      <t>) Ternary affinity (single)</t>
    </r>
    <phoneticPr fontId="1"/>
  </si>
  <si>
    <t>Supplementary Data 3:</t>
    <phoneticPr fontId="1"/>
  </si>
  <si>
    <t>Supplementary Fig.1a</t>
    <phoneticPr fontId="1"/>
  </si>
  <si>
    <t>Supplementary Fig.2a</t>
    <phoneticPr fontId="1"/>
  </si>
  <si>
    <t>Supplementary Fig.2b</t>
    <phoneticPr fontId="1"/>
  </si>
  <si>
    <t>Supplementary Fig.3(1)</t>
    <phoneticPr fontId="1"/>
  </si>
  <si>
    <t>Supplementary Fig.3(2)</t>
    <phoneticPr fontId="1"/>
  </si>
  <si>
    <t>Supplementary Fig.3(3)</t>
    <phoneticPr fontId="1"/>
  </si>
  <si>
    <t>Supplementary Fig.3(4)</t>
    <phoneticPr fontId="1"/>
  </si>
  <si>
    <t>Supplementary Fig.4a</t>
    <phoneticPr fontId="1"/>
  </si>
  <si>
    <t>Supplementary Fig.4b</t>
    <phoneticPr fontId="1"/>
  </si>
  <si>
    <t>Supplementary Fig.4c</t>
    <phoneticPr fontId="1"/>
  </si>
  <si>
    <t>Supplementary Fig.4d</t>
    <phoneticPr fontId="1"/>
  </si>
  <si>
    <t>Supplementary Fig.4e(1)</t>
    <phoneticPr fontId="1"/>
  </si>
  <si>
    <t>Supplementary Fig.4e(2)</t>
    <phoneticPr fontId="1"/>
  </si>
  <si>
    <t>Supplementary Fig.5a(1)</t>
    <phoneticPr fontId="1"/>
  </si>
  <si>
    <t>Supplementary Fig.5a(2)</t>
    <phoneticPr fontId="1"/>
  </si>
  <si>
    <t>Supplementary Fig.5a(3)</t>
    <phoneticPr fontId="1"/>
  </si>
  <si>
    <t>Supplementary Fig.5a(4)</t>
    <phoneticPr fontId="1"/>
  </si>
  <si>
    <t>Supplementary Fig.5b</t>
    <phoneticPr fontId="1"/>
  </si>
  <si>
    <t>Supplementary Fig.6</t>
    <phoneticPr fontId="1"/>
  </si>
  <si>
    <t>Supplementary Fig.7d</t>
    <phoneticPr fontId="1"/>
  </si>
  <si>
    <t>Supplementary Fig.7c</t>
    <phoneticPr fontId="1"/>
  </si>
  <si>
    <t>Supplementary Fig.7b</t>
    <phoneticPr fontId="1"/>
  </si>
  <si>
    <t>Supplementary Fig.7a</t>
    <phoneticPr fontId="1"/>
  </si>
  <si>
    <t>Sup.Figure 4a</t>
    <phoneticPr fontId="1"/>
  </si>
  <si>
    <t>Sup.Figure 4b</t>
    <phoneticPr fontId="1"/>
  </si>
  <si>
    <t>Sup.Figure 4d</t>
    <phoneticPr fontId="1"/>
  </si>
  <si>
    <t>Sup.Figure 4e</t>
    <phoneticPr fontId="1"/>
  </si>
  <si>
    <t>Sup.Figure 5a</t>
    <phoneticPr fontId="1"/>
  </si>
  <si>
    <t>Sup.Figure 5b</t>
    <phoneticPr fontId="1"/>
  </si>
  <si>
    <t>Sup.Figure 6</t>
    <phoneticPr fontId="1"/>
  </si>
  <si>
    <t>Sup.Figure 7a</t>
    <phoneticPr fontId="1"/>
  </si>
  <si>
    <t>Sup.Figure 7b</t>
    <phoneticPr fontId="1"/>
  </si>
  <si>
    <t>Sup.Figure 7c</t>
    <phoneticPr fontId="1"/>
  </si>
  <si>
    <t>Sup.Figure 7d</t>
    <phoneticPr fontId="1"/>
  </si>
  <si>
    <t>Sup.Figure 3</t>
    <phoneticPr fontId="1"/>
  </si>
  <si>
    <t>Sup.Figure 1a</t>
    <phoneticPr fontId="1"/>
  </si>
  <si>
    <t>Sup.Figure 4c</t>
    <phoneticPr fontId="1"/>
  </si>
  <si>
    <t>Sup.Figure 2b</t>
    <phoneticPr fontId="1"/>
  </si>
  <si>
    <t>Sup.Figure 2a</t>
    <phoneticPr fontId="1"/>
  </si>
  <si>
    <t>Sup.Fig.7d</t>
    <phoneticPr fontId="1"/>
  </si>
  <si>
    <t>Sup.Fig.7c</t>
    <phoneticPr fontId="1"/>
  </si>
  <si>
    <t>Sup.Fig.7b</t>
    <phoneticPr fontId="1"/>
  </si>
  <si>
    <t>Sup.Fig.7a</t>
    <phoneticPr fontId="1"/>
  </si>
  <si>
    <t>Sup.Fig.6</t>
    <phoneticPr fontId="1"/>
  </si>
  <si>
    <t>Sup.Fig.5b</t>
    <phoneticPr fontId="1"/>
  </si>
  <si>
    <t>Sup.Fig.5a(3)(4)</t>
    <phoneticPr fontId="1"/>
  </si>
  <si>
    <t>Sup.Fig.5a(2)</t>
    <phoneticPr fontId="1"/>
  </si>
  <si>
    <t>Sup.Fig.5a(1)</t>
    <phoneticPr fontId="1"/>
  </si>
  <si>
    <t>Sup.Fig.4e</t>
    <phoneticPr fontId="1"/>
  </si>
  <si>
    <t>Sup.Fig.4d</t>
    <phoneticPr fontId="1"/>
  </si>
  <si>
    <t>Fig.2c_Sup.4c</t>
    <phoneticPr fontId="1"/>
  </si>
  <si>
    <t>Sup.Fig.4b</t>
    <phoneticPr fontId="1"/>
  </si>
  <si>
    <t>Sup.Fig.4a</t>
    <phoneticPr fontId="1"/>
  </si>
  <si>
    <t>Sup.Fig.3(2)(3)(4)</t>
    <phoneticPr fontId="1"/>
  </si>
  <si>
    <t>Sup.Fig.3(1)_4b</t>
    <phoneticPr fontId="1"/>
  </si>
  <si>
    <t>Fig.1b(3)_Sup.2b</t>
    <phoneticPr fontId="1"/>
  </si>
  <si>
    <t>Fig.1b(2)_Sup.2a</t>
    <phoneticPr fontId="1"/>
  </si>
  <si>
    <t>Sup.Fig.1a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</si>
</sst>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00"/>
    <numFmt numFmtId="177" formatCode="0.0"/>
    <numFmt numFmtId="178" formatCode="0.0E+00"/>
    <numFmt numFmtId="179" formatCode="0_);[Red]\(0\)"/>
    <numFmt numFmtId="180" formatCode="0.0.E+00"/>
    <numFmt numFmtId="181" formatCode="0.00.E+00"/>
    <numFmt numFmtId="182" formatCode="0.000.E+00"/>
    <numFmt numFmtId="183" formatCode="[$-F400]h:mm:ss\ AM/PM"/>
    <numFmt numFmtId="184" formatCode="0.0000"/>
  </numFmts>
  <fonts count="65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u/>
      <sz val="12"/>
      <color theme="10"/>
      <name val="ＭＳ 明朝"/>
      <family val="2"/>
      <charset val="128"/>
    </font>
    <font>
      <b/>
      <sz val="10"/>
      <color theme="1"/>
      <name val="Consolas"/>
      <family val="3"/>
    </font>
    <font>
      <sz val="10"/>
      <color theme="1"/>
      <name val="Consolas"/>
      <family val="3"/>
    </font>
    <font>
      <u/>
      <sz val="10"/>
      <color theme="10"/>
      <name val="Consolas"/>
      <family val="3"/>
    </font>
    <font>
      <sz val="10"/>
      <color rgb="FF000000"/>
      <name val="Consolas"/>
      <family val="3"/>
    </font>
    <font>
      <sz val="10"/>
      <color theme="1" tint="4.9989318521683403E-2"/>
      <name val="Consolas"/>
      <family val="3"/>
    </font>
    <font>
      <sz val="12"/>
      <color theme="1"/>
      <name val="Consolas"/>
      <family val="3"/>
    </font>
    <font>
      <sz val="12"/>
      <color rgb="FF000000"/>
      <name val="Consolas"/>
      <family val="3"/>
    </font>
    <font>
      <sz val="11"/>
      <color theme="1"/>
      <name val="游ゴシック"/>
      <family val="2"/>
      <charset val="128"/>
      <scheme val="minor"/>
    </font>
    <font>
      <b/>
      <sz val="10"/>
      <color rgb="FF000000"/>
      <name val="Consolas"/>
      <family val="3"/>
    </font>
    <font>
      <sz val="10"/>
      <color rgb="FFFF0000"/>
      <name val="Consolas"/>
      <family val="3"/>
    </font>
    <font>
      <vertAlign val="superscript"/>
      <sz val="10"/>
      <color rgb="FF000000"/>
      <name val="Consolas"/>
      <family val="3"/>
    </font>
    <font>
      <sz val="11"/>
      <color theme="1"/>
      <name val="Consolas"/>
      <family val="3"/>
    </font>
    <font>
      <vertAlign val="superscript"/>
      <sz val="11"/>
      <color theme="1"/>
      <name val="Consolas"/>
      <family val="3"/>
    </font>
    <font>
      <sz val="10"/>
      <name val="Consolas"/>
      <family val="3"/>
    </font>
    <font>
      <b/>
      <vertAlign val="subscript"/>
      <sz val="10"/>
      <color rgb="FF000000"/>
      <name val="Consolas"/>
      <family val="3"/>
    </font>
    <font>
      <b/>
      <sz val="14"/>
      <color theme="1"/>
      <name val="Consolas"/>
      <family val="3"/>
    </font>
    <font>
      <b/>
      <sz val="22"/>
      <color theme="1"/>
      <name val="Consolas"/>
      <family val="3"/>
    </font>
    <font>
      <sz val="11"/>
      <color theme="1"/>
      <name val="游ゴシック"/>
      <family val="2"/>
      <scheme val="minor"/>
    </font>
    <font>
      <sz val="10"/>
      <name val="Arial"/>
      <family val="2"/>
    </font>
    <font>
      <sz val="11"/>
      <color rgb="FF000000"/>
      <name val="游ゴシック"/>
      <family val="2"/>
      <scheme val="minor"/>
    </font>
    <font>
      <sz val="10"/>
      <color indexed="0"/>
      <name val="Arial"/>
      <family val="2"/>
    </font>
    <font>
      <sz val="12"/>
      <name val="宋体"/>
    </font>
    <font>
      <sz val="12"/>
      <name val="宋体"/>
      <family val="3"/>
      <charset val="13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游ゴシック"/>
      <family val="2"/>
      <scheme val="minor"/>
    </font>
    <font>
      <b/>
      <sz val="12"/>
      <color theme="1"/>
      <name val="Consolas"/>
      <family val="3"/>
    </font>
    <font>
      <b/>
      <sz val="18"/>
      <color theme="1"/>
      <name val="Consolas"/>
      <family val="3"/>
    </font>
    <font>
      <b/>
      <sz val="10"/>
      <color rgb="FFFF0000"/>
      <name val="Consolas"/>
      <family val="3"/>
    </font>
    <font>
      <sz val="11"/>
      <color rgb="FFFF0000"/>
      <name val="Consolas"/>
      <family val="3"/>
    </font>
    <font>
      <sz val="11"/>
      <color rgb="FFFF0000"/>
      <name val="ＭＳ Ｐゴシック"/>
      <family val="3"/>
      <charset val="128"/>
    </font>
    <font>
      <vertAlign val="subscript"/>
      <sz val="11"/>
      <color rgb="FFFF0000"/>
      <name val="Consolas"/>
      <family val="3"/>
    </font>
    <font>
      <sz val="12"/>
      <name val="ＭＳ 明朝"/>
      <family val="2"/>
      <charset val="128"/>
    </font>
    <font>
      <sz val="11"/>
      <name val="Consolas"/>
      <family val="3"/>
    </font>
    <font>
      <sz val="12"/>
      <name val="Consolas"/>
      <family val="3"/>
    </font>
    <font>
      <sz val="10"/>
      <name val="ＭＳ 明朝"/>
      <family val="2"/>
      <charset val="128"/>
    </font>
    <font>
      <b/>
      <sz val="10"/>
      <name val="Consolas"/>
      <family val="3"/>
    </font>
    <font>
      <vertAlign val="superscript"/>
      <sz val="10"/>
      <name val="Consolas"/>
      <family val="3"/>
    </font>
    <font>
      <vertAlign val="superscript"/>
      <sz val="11"/>
      <name val="Consolas"/>
      <family val="3"/>
    </font>
    <font>
      <b/>
      <sz val="14"/>
      <name val="Consolas"/>
      <family val="3"/>
    </font>
    <font>
      <b/>
      <sz val="22"/>
      <name val="Consolas"/>
      <family val="3"/>
    </font>
    <font>
      <sz val="11"/>
      <name val="ＭＳ Ｐゴシック"/>
      <family val="3"/>
      <charset val="128"/>
    </font>
    <font>
      <b/>
      <sz val="12"/>
      <name val="Consolas"/>
      <family val="3"/>
    </font>
    <font>
      <vertAlign val="subscript"/>
      <sz val="11"/>
      <name val="Consolas"/>
      <family val="3"/>
    </font>
    <font>
      <b/>
      <vertAlign val="subscript"/>
      <sz val="10"/>
      <name val="Consolas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6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6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0" fillId="0" borderId="0"/>
    <xf numFmtId="0" fontId="24" fillId="0" borderId="0">
      <alignment vertical="top"/>
    </xf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5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22" borderId="0" applyNumberFormat="0" applyBorder="0" applyAlignment="0" applyProtection="0"/>
    <xf numFmtId="0" fontId="28" fillId="3" borderId="0" applyNumberFormat="0" applyBorder="0" applyAlignment="0" applyProtection="0"/>
    <xf numFmtId="0" fontId="29" fillId="13" borderId="11" applyNumberFormat="0" applyAlignment="0" applyProtection="0"/>
    <xf numFmtId="0" fontId="30" fillId="23" borderId="12" applyNumberFormat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7" borderId="11" applyNumberFormat="0" applyAlignment="0" applyProtection="0"/>
    <xf numFmtId="0" fontId="37" fillId="0" borderId="16" applyNumberFormat="0" applyFill="0" applyAlignment="0" applyProtection="0"/>
    <xf numFmtId="0" fontId="38" fillId="14" borderId="0" applyNumberFormat="0" applyBorder="0" applyAlignment="0" applyProtection="0"/>
    <xf numFmtId="0" fontId="23" fillId="0" borderId="0"/>
    <xf numFmtId="0" fontId="23" fillId="8" borderId="17" applyNumberFormat="0" applyFont="0" applyAlignment="0" applyProtection="0"/>
    <xf numFmtId="0" fontId="39" fillId="13" borderId="18" applyNumberFormat="0" applyAlignment="0" applyProtection="0"/>
    <xf numFmtId="0" fontId="40" fillId="0" borderId="0" applyNumberFormat="0" applyFill="0" applyBorder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25" fillId="0" borderId="0">
      <alignment vertical="top"/>
    </xf>
    <xf numFmtId="0" fontId="43" fillId="0" borderId="0">
      <alignment vertical="top"/>
    </xf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1" fillId="0" borderId="0"/>
    <xf numFmtId="0" fontId="44" fillId="0" borderId="0"/>
    <xf numFmtId="0" fontId="25" fillId="0" borderId="0">
      <alignment vertical="top"/>
    </xf>
    <xf numFmtId="0" fontId="21" fillId="0" borderId="0"/>
    <xf numFmtId="0" fontId="45" fillId="0" borderId="0"/>
    <xf numFmtId="0" fontId="20" fillId="0" borderId="0"/>
    <xf numFmtId="0" fontId="25" fillId="0" borderId="0" applyProtection="0">
      <alignment vertical="top"/>
    </xf>
    <xf numFmtId="0" fontId="22" fillId="0" borderId="0">
      <alignment horizontal="center" vertical="center" wrapText="1"/>
    </xf>
    <xf numFmtId="0" fontId="45" fillId="0" borderId="0"/>
    <xf numFmtId="183" fontId="43" fillId="0" borderId="0" applyProtection="0">
      <alignment vertical="top"/>
    </xf>
  </cellStyleXfs>
  <cellXfs count="208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1" quotePrefix="1" applyFont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6" fillId="0" borderId="1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177" fontId="4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178" fontId="6" fillId="0" borderId="2" xfId="0" applyNumberFormat="1" applyFont="1" applyBorder="1" applyAlignment="1">
      <alignment horizontal="right" vertical="center"/>
    </xf>
    <xf numFmtId="0" fontId="0" fillId="0" borderId="0" xfId="0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177" fontId="6" fillId="0" borderId="0" xfId="0" applyNumberFormat="1" applyFont="1">
      <alignment vertical="center"/>
    </xf>
    <xf numFmtId="0" fontId="0" fillId="0" borderId="1" xfId="0" applyBorder="1" applyAlignment="1">
      <alignment horizontal="centerContinuous" vertical="center"/>
    </xf>
    <xf numFmtId="0" fontId="9" fillId="0" borderId="4" xfId="0" applyFont="1" applyBorder="1" applyAlignment="1">
      <alignment horizontal="centerContinuous" vertical="center"/>
    </xf>
    <xf numFmtId="179" fontId="6" fillId="0" borderId="2" xfId="0" applyNumberFormat="1" applyFont="1" applyBorder="1" applyAlignment="1">
      <alignment horizontal="right" vertical="center"/>
    </xf>
    <xf numFmtId="0" fontId="14" fillId="0" borderId="0" xfId="0" applyFont="1" applyAlignment="1">
      <alignment horizontal="centerContinuous" vertical="center"/>
    </xf>
    <xf numFmtId="0" fontId="0" fillId="0" borderId="2" xfId="0" applyBorder="1">
      <alignment vertical="center"/>
    </xf>
    <xf numFmtId="0" fontId="6" fillId="0" borderId="6" xfId="0" applyFont="1" applyBorder="1" applyAlignment="1">
      <alignment horizontal="centerContinuous" vertical="center"/>
    </xf>
    <xf numFmtId="1" fontId="6" fillId="0" borderId="0" xfId="0" applyNumberFormat="1" applyFont="1">
      <alignment vertical="center"/>
    </xf>
    <xf numFmtId="1" fontId="6" fillId="0" borderId="5" xfId="0" applyNumberFormat="1" applyFont="1" applyBorder="1">
      <alignment vertical="center"/>
    </xf>
    <xf numFmtId="179" fontId="7" fillId="0" borderId="2" xfId="0" applyNumberFormat="1" applyFont="1" applyBorder="1" applyAlignment="1">
      <alignment horizontal="right" vertical="center"/>
    </xf>
    <xf numFmtId="1" fontId="7" fillId="0" borderId="0" xfId="0" applyNumberFormat="1" applyFont="1">
      <alignment vertical="center"/>
    </xf>
    <xf numFmtId="1" fontId="7" fillId="0" borderId="5" xfId="0" applyNumberFormat="1" applyFont="1" applyBorder="1">
      <alignment vertical="center"/>
    </xf>
    <xf numFmtId="0" fontId="5" fillId="0" borderId="0" xfId="1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Continuous" vertical="center"/>
    </xf>
    <xf numFmtId="176" fontId="7" fillId="0" borderId="0" xfId="0" applyNumberFormat="1" applyFont="1">
      <alignment vertical="center"/>
    </xf>
    <xf numFmtId="0" fontId="8" fillId="0" borderId="2" xfId="0" applyFont="1" applyBorder="1">
      <alignment vertical="center"/>
    </xf>
    <xf numFmtId="0" fontId="4" fillId="0" borderId="0" xfId="0" applyFont="1" applyAlignment="1">
      <alignment horizontal="right" vertical="center"/>
    </xf>
    <xf numFmtId="177" fontId="6" fillId="0" borderId="5" xfId="0" applyNumberFormat="1" applyFont="1" applyBorder="1">
      <alignment vertical="center"/>
    </xf>
    <xf numFmtId="0" fontId="6" fillId="0" borderId="8" xfId="0" applyFont="1" applyBorder="1" applyAlignment="1">
      <alignment horizontal="centerContinuous" vertical="center"/>
    </xf>
    <xf numFmtId="0" fontId="16" fillId="0" borderId="1" xfId="0" applyFont="1" applyBorder="1" applyAlignment="1">
      <alignment horizontal="center"/>
    </xf>
    <xf numFmtId="0" fontId="0" fillId="0" borderId="2" xfId="0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182" fontId="6" fillId="0" borderId="0" xfId="0" applyNumberFormat="1" applyFont="1">
      <alignment vertical="center"/>
    </xf>
    <xf numFmtId="0" fontId="6" fillId="0" borderId="4" xfId="0" applyFont="1" applyBorder="1" applyAlignment="1">
      <alignment horizontal="center" vertical="center"/>
    </xf>
    <xf numFmtId="178" fontId="6" fillId="0" borderId="10" xfId="0" applyNumberFormat="1" applyFont="1" applyBorder="1" applyAlignment="1">
      <alignment horizontal="right" vertical="center"/>
    </xf>
    <xf numFmtId="182" fontId="6" fillId="0" borderId="7" xfId="0" applyNumberFormat="1" applyFont="1" applyBorder="1">
      <alignment vertical="center"/>
    </xf>
    <xf numFmtId="178" fontId="11" fillId="0" borderId="2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0" fillId="0" borderId="6" xfId="0" applyBorder="1" applyAlignment="1">
      <alignment horizontal="centerContinuous" vertical="center"/>
    </xf>
    <xf numFmtId="0" fontId="5" fillId="0" borderId="0" xfId="1" applyFont="1" applyBorder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horizontal="left" vertical="center"/>
    </xf>
    <xf numFmtId="0" fontId="14" fillId="0" borderId="0" xfId="3" applyFont="1" applyAlignment="1">
      <alignment vertical="center"/>
    </xf>
    <xf numFmtId="178" fontId="7" fillId="0" borderId="2" xfId="0" applyNumberFormat="1" applyFont="1" applyBorder="1" applyAlignment="1">
      <alignment horizontal="right" vertical="center"/>
    </xf>
    <xf numFmtId="0" fontId="46" fillId="0" borderId="0" xfId="0" applyFont="1">
      <alignment vertical="center"/>
    </xf>
    <xf numFmtId="0" fontId="46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4" fillId="0" borderId="2" xfId="3" applyFont="1" applyBorder="1" applyAlignment="1">
      <alignment vertical="center"/>
    </xf>
    <xf numFmtId="184" fontId="6" fillId="0" borderId="0" xfId="0" applyNumberFormat="1" applyFont="1">
      <alignment vertical="center"/>
    </xf>
    <xf numFmtId="184" fontId="6" fillId="0" borderId="5" xfId="0" applyNumberFormat="1" applyFont="1" applyBorder="1">
      <alignment vertical="center"/>
    </xf>
    <xf numFmtId="184" fontId="7" fillId="0" borderId="0" xfId="0" applyNumberFormat="1" applyFont="1">
      <alignment vertical="center"/>
    </xf>
    <xf numFmtId="184" fontId="7" fillId="0" borderId="5" xfId="0" applyNumberFormat="1" applyFont="1" applyBorder="1">
      <alignment vertical="center"/>
    </xf>
    <xf numFmtId="176" fontId="12" fillId="0" borderId="0" xfId="0" applyNumberFormat="1" applyFont="1">
      <alignment vertical="center"/>
    </xf>
    <xf numFmtId="176" fontId="12" fillId="0" borderId="5" xfId="0" applyNumberFormat="1" applyFont="1" applyBorder="1">
      <alignment vertical="center"/>
    </xf>
    <xf numFmtId="2" fontId="48" fillId="0" borderId="0" xfId="0" applyNumberFormat="1" applyFont="1">
      <alignment vertical="center"/>
    </xf>
    <xf numFmtId="2" fontId="48" fillId="0" borderId="5" xfId="0" applyNumberFormat="1" applyFont="1" applyBorder="1">
      <alignment vertical="center"/>
    </xf>
    <xf numFmtId="176" fontId="48" fillId="0" borderId="0" xfId="0" applyNumberFormat="1" applyFont="1">
      <alignment vertical="center"/>
    </xf>
    <xf numFmtId="176" fontId="48" fillId="0" borderId="5" xfId="0" applyNumberFormat="1" applyFont="1" applyBorder="1">
      <alignment vertical="center"/>
    </xf>
    <xf numFmtId="177" fontId="48" fillId="0" borderId="0" xfId="0" applyNumberFormat="1" applyFont="1">
      <alignment vertical="center"/>
    </xf>
    <xf numFmtId="177" fontId="48" fillId="0" borderId="0" xfId="0" applyNumberFormat="1" applyFont="1" applyAlignment="1">
      <alignment horizontal="right" vertical="center"/>
    </xf>
    <xf numFmtId="2" fontId="48" fillId="0" borderId="0" xfId="0" applyNumberFormat="1" applyFont="1" applyAlignment="1">
      <alignment horizontal="right" vertical="center"/>
    </xf>
    <xf numFmtId="177" fontId="12" fillId="0" borderId="0" xfId="0" applyNumberFormat="1" applyFont="1" applyAlignment="1">
      <alignment horizontal="right" vertical="center"/>
    </xf>
    <xf numFmtId="176" fontId="48" fillId="0" borderId="9" xfId="0" applyNumberFormat="1" applyFont="1" applyBorder="1">
      <alignment vertical="center"/>
    </xf>
    <xf numFmtId="0" fontId="46" fillId="0" borderId="44" xfId="0" applyFont="1" applyBorder="1" applyAlignment="1">
      <alignment horizontal="right" vertical="center"/>
    </xf>
    <xf numFmtId="0" fontId="8" fillId="0" borderId="45" xfId="0" applyFont="1" applyBorder="1">
      <alignment vertical="center"/>
    </xf>
    <xf numFmtId="0" fontId="46" fillId="0" borderId="45" xfId="0" applyFont="1" applyBorder="1">
      <alignment vertical="center"/>
    </xf>
    <xf numFmtId="0" fontId="8" fillId="0" borderId="46" xfId="0" applyFont="1" applyBorder="1">
      <alignment vertical="center"/>
    </xf>
    <xf numFmtId="0" fontId="47" fillId="0" borderId="47" xfId="0" applyFont="1" applyBorder="1" applyAlignment="1">
      <alignment horizontal="right" vertical="center"/>
    </xf>
    <xf numFmtId="0" fontId="8" fillId="0" borderId="48" xfId="0" applyFont="1" applyBorder="1">
      <alignment vertical="center"/>
    </xf>
    <xf numFmtId="0" fontId="46" fillId="0" borderId="47" xfId="0" applyFont="1" applyBorder="1" applyAlignment="1">
      <alignment horizontal="right" vertical="center"/>
    </xf>
    <xf numFmtId="0" fontId="46" fillId="0" borderId="49" xfId="0" applyFont="1" applyBorder="1" applyAlignment="1">
      <alignment horizontal="right" vertical="center"/>
    </xf>
    <xf numFmtId="0" fontId="8" fillId="0" borderId="50" xfId="0" applyFont="1" applyBorder="1">
      <alignment vertical="center"/>
    </xf>
    <xf numFmtId="0" fontId="46" fillId="0" borderId="50" xfId="0" applyFont="1" applyBorder="1">
      <alignment vertical="center"/>
    </xf>
    <xf numFmtId="0" fontId="8" fillId="0" borderId="51" xfId="0" applyFont="1" applyBorder="1">
      <alignment vertical="center"/>
    </xf>
    <xf numFmtId="0" fontId="14" fillId="0" borderId="52" xfId="3" applyFont="1" applyBorder="1" applyAlignment="1">
      <alignment vertical="center"/>
    </xf>
    <xf numFmtId="0" fontId="46" fillId="0" borderId="53" xfId="0" applyFont="1" applyBorder="1" applyAlignment="1">
      <alignment horizontal="right" vertical="center"/>
    </xf>
    <xf numFmtId="0" fontId="8" fillId="0" borderId="53" xfId="0" applyFont="1" applyBorder="1">
      <alignment vertical="center"/>
    </xf>
    <xf numFmtId="0" fontId="8" fillId="0" borderId="54" xfId="0" applyFont="1" applyBorder="1">
      <alignment vertical="center"/>
    </xf>
    <xf numFmtId="0" fontId="14" fillId="0" borderId="55" xfId="3" applyFont="1" applyBorder="1" applyAlignment="1">
      <alignment vertical="center"/>
    </xf>
    <xf numFmtId="0" fontId="8" fillId="0" borderId="56" xfId="0" applyFont="1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59" xfId="0" applyBorder="1">
      <alignment vertical="center"/>
    </xf>
    <xf numFmtId="0" fontId="8" fillId="0" borderId="52" xfId="0" applyFont="1" applyBorder="1">
      <alignment vertical="center"/>
    </xf>
    <xf numFmtId="0" fontId="46" fillId="0" borderId="53" xfId="0" applyFont="1" applyBorder="1">
      <alignment vertical="center"/>
    </xf>
    <xf numFmtId="0" fontId="8" fillId="0" borderId="55" xfId="0" applyFont="1" applyBorder="1">
      <alignment vertical="center"/>
    </xf>
    <xf numFmtId="0" fontId="49" fillId="0" borderId="0" xfId="3" applyFont="1" applyAlignment="1">
      <alignment vertical="center"/>
    </xf>
    <xf numFmtId="0" fontId="8" fillId="0" borderId="0" xfId="0" applyFont="1" applyAlignment="1">
      <alignment horizontal="left" vertical="center" indent="2"/>
    </xf>
    <xf numFmtId="0" fontId="0" fillId="0" borderId="36" xfId="0" applyBorder="1">
      <alignment vertical="center"/>
    </xf>
    <xf numFmtId="0" fontId="4" fillId="0" borderId="37" xfId="0" applyFont="1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16" fillId="0" borderId="39" xfId="0" applyFont="1" applyBorder="1" applyAlignment="1">
      <alignment horizontal="right" vertical="center"/>
    </xf>
    <xf numFmtId="0" fontId="0" fillId="0" borderId="40" xfId="0" applyBorder="1">
      <alignment vertical="center"/>
    </xf>
    <xf numFmtId="0" fontId="0" fillId="0" borderId="39" xfId="0" applyBorder="1">
      <alignment vertical="center"/>
    </xf>
    <xf numFmtId="0" fontId="0" fillId="0" borderId="41" xfId="0" applyBorder="1">
      <alignment vertical="center"/>
    </xf>
    <xf numFmtId="0" fontId="4" fillId="0" borderId="42" xfId="0" applyFont="1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8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right" vertical="center"/>
    </xf>
    <xf numFmtId="0" fontId="14" fillId="0" borderId="39" xfId="0" applyFont="1" applyBorder="1" applyAlignment="1">
      <alignment horizontal="right" vertical="center"/>
    </xf>
    <xf numFmtId="2" fontId="12" fillId="0" borderId="0" xfId="0" applyNumberFormat="1" applyFont="1">
      <alignment vertical="center"/>
    </xf>
    <xf numFmtId="2" fontId="12" fillId="0" borderId="5" xfId="0" applyNumberFormat="1" applyFont="1" applyBorder="1">
      <alignment vertical="center"/>
    </xf>
    <xf numFmtId="177" fontId="12" fillId="0" borderId="0" xfId="0" applyNumberFormat="1" applyFont="1">
      <alignment vertical="center"/>
    </xf>
    <xf numFmtId="177" fontId="12" fillId="0" borderId="5" xfId="0" applyNumberFormat="1" applyFont="1" applyBorder="1">
      <alignment vertical="center"/>
    </xf>
    <xf numFmtId="176" fontId="12" fillId="0" borderId="0" xfId="0" applyNumberFormat="1" applyFont="1" applyAlignment="1"/>
    <xf numFmtId="179" fontId="48" fillId="0" borderId="0" xfId="0" applyNumberFormat="1" applyFont="1" applyAlignment="1">
      <alignment horizontal="right" vertical="center"/>
    </xf>
    <xf numFmtId="179" fontId="0" fillId="0" borderId="0" xfId="0" applyNumberFormat="1">
      <alignment vertical="center"/>
    </xf>
    <xf numFmtId="0" fontId="52" fillId="0" borderId="0" xfId="0" applyFont="1">
      <alignment vertical="center"/>
    </xf>
    <xf numFmtId="0" fontId="53" fillId="0" borderId="0" xfId="3" applyFont="1" applyAlignment="1">
      <alignment vertical="center"/>
    </xf>
    <xf numFmtId="0" fontId="16" fillId="0" borderId="0" xfId="0" applyFont="1" applyAlignment="1">
      <alignment horizontal="centerContinuous" vertical="center"/>
    </xf>
    <xf numFmtId="0" fontId="16" fillId="0" borderId="0" xfId="0" applyFont="1">
      <alignment vertical="center"/>
    </xf>
    <xf numFmtId="0" fontId="54" fillId="0" borderId="0" xfId="0" applyFont="1">
      <alignment vertical="center"/>
    </xf>
    <xf numFmtId="0" fontId="54" fillId="0" borderId="0" xfId="0" applyFont="1" applyAlignment="1">
      <alignment horizontal="centerContinuous" vertical="center"/>
    </xf>
    <xf numFmtId="0" fontId="52" fillId="0" borderId="0" xfId="0" applyFont="1" applyAlignment="1">
      <alignment horizontal="centerContinuous" vertical="center"/>
    </xf>
    <xf numFmtId="0" fontId="55" fillId="0" borderId="0" xfId="0" applyFont="1" applyAlignment="1">
      <alignment horizontal="centerContinuous" vertical="center"/>
    </xf>
    <xf numFmtId="0" fontId="16" fillId="0" borderId="1" xfId="0" applyFont="1" applyBorder="1" applyAlignment="1">
      <alignment horizontal="centerContinuous" vertical="center"/>
    </xf>
    <xf numFmtId="0" fontId="16" fillId="0" borderId="3" xfId="0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176" fontId="16" fillId="0" borderId="0" xfId="0" applyNumberFormat="1" applyFont="1">
      <alignment vertical="center"/>
    </xf>
    <xf numFmtId="178" fontId="16" fillId="0" borderId="2" xfId="0" applyNumberFormat="1" applyFont="1" applyBorder="1" applyAlignment="1">
      <alignment horizontal="right" vertical="center"/>
    </xf>
    <xf numFmtId="176" fontId="56" fillId="0" borderId="0" xfId="0" applyNumberFormat="1" applyFont="1">
      <alignment vertical="center"/>
    </xf>
    <xf numFmtId="0" fontId="16" fillId="0" borderId="2" xfId="0" applyFont="1" applyBorder="1" applyAlignment="1">
      <alignment horizontal="right" vertical="center"/>
    </xf>
    <xf numFmtId="177" fontId="56" fillId="0" borderId="0" xfId="0" applyNumberFormat="1" applyFont="1" applyAlignment="1">
      <alignment horizontal="right" vertical="center"/>
    </xf>
    <xf numFmtId="177" fontId="16" fillId="0" borderId="0" xfId="0" applyNumberFormat="1" applyFont="1">
      <alignment vertical="center"/>
    </xf>
    <xf numFmtId="177" fontId="56" fillId="0" borderId="0" xfId="0" applyNumberFormat="1" applyFont="1">
      <alignment vertical="center"/>
    </xf>
    <xf numFmtId="0" fontId="52" fillId="0" borderId="2" xfId="0" applyFont="1" applyBorder="1" applyAlignment="1">
      <alignment horizontal="centerContinuous" vertical="center"/>
    </xf>
    <xf numFmtId="0" fontId="53" fillId="0" borderId="0" xfId="0" applyFont="1" applyAlignment="1">
      <alignment horizontal="centerContinuous" vertical="center"/>
    </xf>
    <xf numFmtId="0" fontId="16" fillId="0" borderId="4" xfId="0" applyFont="1" applyBorder="1" applyAlignment="1">
      <alignment horizontal="centerContinuous" vertical="center"/>
    </xf>
    <xf numFmtId="0" fontId="16" fillId="0" borderId="6" xfId="0" applyFont="1" applyBorder="1" applyAlignment="1">
      <alignment horizontal="centerContinuous" vertical="center"/>
    </xf>
    <xf numFmtId="0" fontId="16" fillId="0" borderId="8" xfId="0" applyFont="1" applyBorder="1" applyAlignment="1">
      <alignment horizontal="centerContinuous" vertical="center"/>
    </xf>
    <xf numFmtId="176" fontId="56" fillId="0" borderId="9" xfId="0" applyNumberFormat="1" applyFont="1" applyBorder="1">
      <alignment vertical="center"/>
    </xf>
    <xf numFmtId="176" fontId="56" fillId="0" borderId="5" xfId="0" applyNumberFormat="1" applyFont="1" applyBorder="1">
      <alignment vertical="center"/>
    </xf>
    <xf numFmtId="0" fontId="56" fillId="0" borderId="0" xfId="0" applyFont="1" applyAlignment="1"/>
    <xf numFmtId="0" fontId="54" fillId="0" borderId="2" xfId="0" applyFont="1" applyBorder="1">
      <alignment vertical="center"/>
    </xf>
    <xf numFmtId="179" fontId="16" fillId="0" borderId="2" xfId="0" applyNumberFormat="1" applyFont="1" applyBorder="1" applyAlignment="1">
      <alignment horizontal="right" vertical="center"/>
    </xf>
    <xf numFmtId="177" fontId="56" fillId="0" borderId="5" xfId="0" applyNumberFormat="1" applyFont="1" applyBorder="1">
      <alignment vertical="center"/>
    </xf>
    <xf numFmtId="0" fontId="16" fillId="0" borderId="0" xfId="0" applyFont="1" applyAlignment="1">
      <alignment horizontal="right" vertical="center"/>
    </xf>
    <xf numFmtId="2" fontId="56" fillId="0" borderId="0" xfId="0" applyNumberFormat="1" applyFont="1">
      <alignment vertical="center"/>
    </xf>
    <xf numFmtId="2" fontId="56" fillId="0" borderId="5" xfId="0" applyNumberFormat="1" applyFont="1" applyBorder="1">
      <alignment vertical="center"/>
    </xf>
    <xf numFmtId="0" fontId="59" fillId="0" borderId="0" xfId="0" applyFont="1">
      <alignment vertical="center"/>
    </xf>
    <xf numFmtId="0" fontId="16" fillId="0" borderId="20" xfId="0" applyFont="1" applyBorder="1">
      <alignment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5" xfId="0" applyFont="1" applyBorder="1" applyAlignment="1">
      <alignment horizontal="centerContinuous" vertical="center"/>
    </xf>
    <xf numFmtId="0" fontId="16" fillId="0" borderId="26" xfId="0" applyFont="1" applyBorder="1" applyAlignment="1">
      <alignment horizontal="centerContinuous" vertical="center"/>
    </xf>
    <xf numFmtId="0" fontId="16" fillId="0" borderId="21" xfId="0" applyFont="1" applyBorder="1">
      <alignment vertical="center"/>
    </xf>
    <xf numFmtId="0" fontId="16" fillId="0" borderId="22" xfId="0" applyFont="1" applyBorder="1">
      <alignment vertical="center"/>
    </xf>
    <xf numFmtId="0" fontId="16" fillId="0" borderId="21" xfId="0" applyFont="1" applyBorder="1" applyAlignment="1">
      <alignment horizontal="centerContinuous" vertical="center"/>
    </xf>
    <xf numFmtId="0" fontId="16" fillId="0" borderId="23" xfId="0" applyFont="1" applyBorder="1">
      <alignment vertical="center"/>
    </xf>
    <xf numFmtId="0" fontId="16" fillId="0" borderId="2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>
      <alignment vertical="center"/>
    </xf>
    <xf numFmtId="0" fontId="16" fillId="0" borderId="25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32" xfId="0" applyFont="1" applyBorder="1">
      <alignment vertical="center"/>
    </xf>
    <xf numFmtId="0" fontId="16" fillId="0" borderId="34" xfId="0" applyFont="1" applyBorder="1">
      <alignment vertical="center"/>
    </xf>
    <xf numFmtId="0" fontId="52" fillId="0" borderId="2" xfId="0" applyFont="1" applyBorder="1">
      <alignment vertical="center"/>
    </xf>
    <xf numFmtId="0" fontId="16" fillId="0" borderId="27" xfId="0" applyFont="1" applyBorder="1">
      <alignment vertical="center"/>
    </xf>
    <xf numFmtId="0" fontId="16" fillId="0" borderId="28" xfId="0" applyFont="1" applyBorder="1">
      <alignment vertical="center"/>
    </xf>
    <xf numFmtId="0" fontId="16" fillId="0" borderId="5" xfId="0" applyFont="1" applyBorder="1">
      <alignment vertical="center"/>
    </xf>
    <xf numFmtId="176" fontId="56" fillId="0" borderId="0" xfId="0" quotePrefix="1" applyNumberFormat="1" applyFont="1">
      <alignment vertical="center"/>
    </xf>
    <xf numFmtId="0" fontId="16" fillId="0" borderId="29" xfId="0" applyFont="1" applyBorder="1">
      <alignment vertical="center"/>
    </xf>
    <xf numFmtId="176" fontId="16" fillId="0" borderId="30" xfId="0" applyNumberFormat="1" applyFont="1" applyBorder="1">
      <alignment vertical="center"/>
    </xf>
    <xf numFmtId="0" fontId="16" fillId="0" borderId="30" xfId="0" applyFont="1" applyBorder="1">
      <alignment vertical="center"/>
    </xf>
    <xf numFmtId="0" fontId="16" fillId="0" borderId="31" xfId="0" applyFont="1" applyBorder="1">
      <alignment vertical="center"/>
    </xf>
    <xf numFmtId="0" fontId="16" fillId="0" borderId="33" xfId="0" applyFont="1" applyBorder="1">
      <alignment vertical="center"/>
    </xf>
    <xf numFmtId="0" fontId="16" fillId="0" borderId="35" xfId="0" applyFont="1" applyBorder="1">
      <alignment vertical="center"/>
    </xf>
    <xf numFmtId="0" fontId="60" fillId="0" borderId="0" xfId="0" applyFont="1" applyAlignment="1">
      <alignment horizontal="right" vertical="center"/>
    </xf>
    <xf numFmtId="0" fontId="60" fillId="0" borderId="0" xfId="0" applyFont="1">
      <alignment vertical="center"/>
    </xf>
    <xf numFmtId="0" fontId="53" fillId="0" borderId="2" xfId="3" applyFont="1" applyBorder="1" applyAlignment="1">
      <alignment vertical="center"/>
    </xf>
    <xf numFmtId="1" fontId="56" fillId="0" borderId="0" xfId="0" applyNumberFormat="1" applyFont="1">
      <alignment vertical="center"/>
    </xf>
    <xf numFmtId="1" fontId="56" fillId="0" borderId="9" xfId="0" applyNumberFormat="1" applyFont="1" applyBorder="1">
      <alignment vertical="center"/>
    </xf>
    <xf numFmtId="1" fontId="56" fillId="0" borderId="5" xfId="0" applyNumberFormat="1" applyFont="1" applyBorder="1">
      <alignment vertical="center"/>
    </xf>
    <xf numFmtId="0" fontId="62" fillId="0" borderId="0" xfId="0" applyFont="1" applyAlignment="1">
      <alignment horizontal="right" vertical="center"/>
    </xf>
    <xf numFmtId="0" fontId="62" fillId="0" borderId="0" xfId="0" applyFont="1">
      <alignment vertical="center"/>
    </xf>
    <xf numFmtId="0" fontId="54" fillId="0" borderId="4" xfId="0" applyFont="1" applyBorder="1" applyAlignment="1">
      <alignment horizontal="centerContinuous" vertical="center"/>
    </xf>
    <xf numFmtId="0" fontId="52" fillId="0" borderId="1" xfId="0" applyFont="1" applyBorder="1" applyAlignment="1">
      <alignment horizontal="centerContinuous" vertical="center"/>
    </xf>
    <xf numFmtId="0" fontId="16" fillId="0" borderId="2" xfId="0" applyFont="1" applyBorder="1">
      <alignment vertical="center"/>
    </xf>
    <xf numFmtId="0" fontId="55" fillId="0" borderId="0" xfId="0" applyFont="1">
      <alignment vertical="center"/>
    </xf>
    <xf numFmtId="2" fontId="56" fillId="0" borderId="0" xfId="0" applyNumberFormat="1" applyFont="1" applyAlignment="1">
      <alignment horizontal="right" vertical="center"/>
    </xf>
    <xf numFmtId="0" fontId="53" fillId="0" borderId="0" xfId="0" applyFont="1">
      <alignment vertical="center"/>
    </xf>
    <xf numFmtId="0" fontId="16" fillId="0" borderId="4" xfId="0" applyFont="1" applyBorder="1" applyAlignment="1">
      <alignment horizontal="center" vertical="center"/>
    </xf>
    <xf numFmtId="182" fontId="16" fillId="0" borderId="0" xfId="0" applyNumberFormat="1" applyFont="1">
      <alignment vertical="center"/>
    </xf>
    <xf numFmtId="178" fontId="16" fillId="0" borderId="10" xfId="0" applyNumberFormat="1" applyFont="1" applyBorder="1" applyAlignment="1">
      <alignment horizontal="right" vertical="center"/>
    </xf>
    <xf numFmtId="182" fontId="16" fillId="0" borderId="7" xfId="0" applyNumberFormat="1" applyFont="1" applyBorder="1">
      <alignment vertical="center"/>
    </xf>
    <xf numFmtId="178" fontId="56" fillId="0" borderId="2" xfId="0" applyNumberFormat="1" applyFont="1" applyBorder="1" applyAlignment="1">
      <alignment horizontal="right" vertical="center"/>
    </xf>
    <xf numFmtId="179" fontId="16" fillId="0" borderId="0" xfId="0" applyNumberFormat="1" applyFont="1">
      <alignment vertical="center"/>
    </xf>
    <xf numFmtId="179" fontId="16" fillId="0" borderId="7" xfId="0" applyNumberFormat="1" applyFont="1" applyBorder="1">
      <alignment vertical="center"/>
    </xf>
    <xf numFmtId="180" fontId="56" fillId="0" borderId="0" xfId="0" applyNumberFormat="1" applyFont="1">
      <alignment vertical="center"/>
    </xf>
    <xf numFmtId="181" fontId="56" fillId="0" borderId="0" xfId="0" applyNumberFormat="1" applyFont="1">
      <alignment vertical="center"/>
    </xf>
    <xf numFmtId="0" fontId="60" fillId="0" borderId="0" xfId="0" applyFont="1" applyAlignment="1">
      <alignment horizontal="centerContinuous" vertical="center"/>
    </xf>
    <xf numFmtId="1" fontId="16" fillId="0" borderId="0" xfId="0" applyNumberFormat="1" applyFont="1">
      <alignment vertical="center"/>
    </xf>
    <xf numFmtId="1" fontId="16" fillId="0" borderId="7" xfId="0" applyNumberFormat="1" applyFont="1" applyBorder="1">
      <alignment vertical="center"/>
    </xf>
  </cellXfs>
  <cellStyles count="61">
    <cellStyle name="20% - Accent1 2" xfId="5" xr:uid="{9F0D6703-64C7-4D06-A676-D62FB1806F69}"/>
    <cellStyle name="20% - Accent2 2" xfId="6" xr:uid="{71886210-94AF-4DF6-9D4B-76508C2136F2}"/>
    <cellStyle name="20% - Accent3 2" xfId="7" xr:uid="{0BEF4098-A55D-4E78-8459-F266C7EA3814}"/>
    <cellStyle name="20% - Accent4 2" xfId="8" xr:uid="{0A9FDC1D-05C5-46E6-8A3A-7F07512F2618}"/>
    <cellStyle name="20% - Accent5 2" xfId="9" xr:uid="{9BE7E166-D860-4CC5-9DC3-0807E0B5D2E9}"/>
    <cellStyle name="20% - Accent6 2" xfId="10" xr:uid="{E0C104BA-57CA-4AC7-9211-F191ED061FA8}"/>
    <cellStyle name="40% - Accent1 2" xfId="11" xr:uid="{78A080BF-86C2-45D1-8698-B166D5037E47}"/>
    <cellStyle name="40% - Accent2 2" xfId="12" xr:uid="{6D2BB66D-3965-47DD-9657-4C84E1879BEA}"/>
    <cellStyle name="40% - Accent3 2" xfId="13" xr:uid="{4F0F09B8-A108-4F88-95E0-458D550243A6}"/>
    <cellStyle name="40% - Accent4 2" xfId="14" xr:uid="{EFAF4D15-3B0C-4B23-A3ED-B3BF3536F575}"/>
    <cellStyle name="40% - Accent5 2" xfId="15" xr:uid="{0D8093B4-D98D-4396-8B92-8B3703E6477D}"/>
    <cellStyle name="40% - Accent6 2" xfId="16" xr:uid="{127CC8F6-3615-48B0-B00F-626B14F37190}"/>
    <cellStyle name="60% - Accent1 2" xfId="17" xr:uid="{F7E029A8-E58F-4FBC-8792-FB3260AF94C9}"/>
    <cellStyle name="60% - Accent2 2" xfId="18" xr:uid="{B499956A-B1B3-43CD-A38E-25C78A86C2FB}"/>
    <cellStyle name="60% - Accent3 2" xfId="19" xr:uid="{6F0B6515-F6EE-4534-9466-0A33358EA805}"/>
    <cellStyle name="60% - Accent4 2" xfId="20" xr:uid="{837E4FDF-9CC0-4707-B164-416B8FF3FAC5}"/>
    <cellStyle name="60% - Accent5 2" xfId="21" xr:uid="{1B5D821E-CFAA-4EA6-A91E-FCC0B329E610}"/>
    <cellStyle name="60% - Accent6 2" xfId="22" xr:uid="{8F58D44D-6BDC-4C26-9F98-019D4F6A70D2}"/>
    <cellStyle name="Accent1 2" xfId="23" xr:uid="{7EE33EB3-3758-4EA8-88A9-0635769A0137}"/>
    <cellStyle name="Accent2 2" xfId="24" xr:uid="{3E07EC7D-B0A0-4C39-9EEE-FDFF625A8979}"/>
    <cellStyle name="Accent3 2" xfId="25" xr:uid="{A153E610-1CE8-431D-8FA1-F65641713448}"/>
    <cellStyle name="Accent4 2" xfId="26" xr:uid="{72D8A5D5-F72C-48F6-BD82-253A8F9AC699}"/>
    <cellStyle name="Accent5 2" xfId="27" xr:uid="{586541F8-386E-470D-825C-634289494151}"/>
    <cellStyle name="Accent6 2" xfId="28" xr:uid="{9E833A16-237D-4231-99BC-C5E975D2A53A}"/>
    <cellStyle name="Bad 2" xfId="29" xr:uid="{3CB24AF5-01B4-4A11-AB6E-06D9352A6067}"/>
    <cellStyle name="Calculation 2" xfId="30" xr:uid="{22BE90D7-47C9-43AE-AFF5-A05C316E6FD7}"/>
    <cellStyle name="CenteredCell" xfId="58" xr:uid="{41C94DEB-6189-4223-A4C5-045E94DD0B51}"/>
    <cellStyle name="Check Cell 2" xfId="31" xr:uid="{F78553D8-6F4F-4EF7-A4C9-07601500526F}"/>
    <cellStyle name="Explanatory Text 2" xfId="32" xr:uid="{398E3127-58AA-4823-85EE-5D2867035C9D}"/>
    <cellStyle name="Good 2" xfId="33" xr:uid="{33604528-A0B2-47C9-BF5A-15440B61D0CB}"/>
    <cellStyle name="Heading 1 2" xfId="34" xr:uid="{0BA321C1-68AD-46DA-B83F-96E4C2637BFD}"/>
    <cellStyle name="Heading 2 2" xfId="35" xr:uid="{588F57A1-BE47-4B7A-92D5-642C38B4F35C}"/>
    <cellStyle name="Heading 3 2" xfId="36" xr:uid="{13B591C1-10F5-48CB-BB8F-535059B8C1CE}"/>
    <cellStyle name="Heading 4 2" xfId="37" xr:uid="{7BF1824C-2A83-473A-B043-350FB675D352}"/>
    <cellStyle name="Input 2" xfId="38" xr:uid="{D73E4CB1-986A-418F-AB38-8EF4747F54A1}"/>
    <cellStyle name="Linked Cell 2" xfId="39" xr:uid="{0EE995BE-022D-409E-BA18-8ACBECD12953}"/>
    <cellStyle name="Neutral 2" xfId="40" xr:uid="{CD41CE69-ED69-4307-9C58-5E5697422E5F}"/>
    <cellStyle name="Normal 2" xfId="41" xr:uid="{B063AF08-D918-40C2-9665-E0E253243F8A}"/>
    <cellStyle name="Normal 2 2" xfId="59" xr:uid="{AD64C39D-E943-4873-9557-E836571147AE}"/>
    <cellStyle name="Normal 2 3" xfId="51" xr:uid="{F1378616-FCF8-4D9D-A03B-E4F659FD6B07}"/>
    <cellStyle name="Normal 3" xfId="52" xr:uid="{8D6853CD-9F05-478F-B838-71A84BC033EE}"/>
    <cellStyle name="Normal 4" xfId="56" xr:uid="{0E5E0501-7F1D-4532-8F1C-2B2E02169A3C}"/>
    <cellStyle name="Normal 5" xfId="4" xr:uid="{65B1DDFD-737D-40E3-867F-5A1F48B06B15}"/>
    <cellStyle name="Normal 5 2" xfId="57" xr:uid="{CF98185F-36A1-4356-B430-241512BECBE2}"/>
    <cellStyle name="Normal 8" xfId="54" xr:uid="{B7A6995A-9A65-4507-84A2-6F829E3A1C7C}"/>
    <cellStyle name="Note 2" xfId="42" xr:uid="{6543B197-8228-48E9-BE5D-8220560BE9B4}"/>
    <cellStyle name="Output 2" xfId="43" xr:uid="{A2BB84CB-FF51-490F-8D19-7D24FDAA7085}"/>
    <cellStyle name="Percent 2" xfId="49" xr:uid="{E8ED0CCD-ADEC-4859-B79D-DB7D70254B1D}"/>
    <cellStyle name="Title 2" xfId="44" xr:uid="{ED4470EA-CB26-4418-B0CF-8B9D74917F11}"/>
    <cellStyle name="Total 2" xfId="45" xr:uid="{951D0843-C1D7-4B0F-9EB4-9ACB17AFC95A}"/>
    <cellStyle name="Warning Text 2" xfId="46" xr:uid="{D787861E-669A-4128-9BEE-889EFB4CF7C2}"/>
    <cellStyle name="ハイパーリンク" xfId="1" builtinId="8"/>
    <cellStyle name="常规 2" xfId="47" xr:uid="{4597FEDD-E4CD-49E9-8DEE-F8B9CB3121ED}"/>
    <cellStyle name="常规 4" xfId="55" xr:uid="{8022CC7C-DDB4-4CF4-8261-05E8F8BE73F8}"/>
    <cellStyle name="常规 6 2" xfId="53" xr:uid="{E6304AC4-595D-416A-824B-1D0FAFE7DAC2}"/>
    <cellStyle name="常规_AZ_Microsome_Stability_final_report_23-Feb-2009" xfId="60" xr:uid="{58443851-60EE-42B1-9B25-6785657FFB9C}"/>
    <cellStyle name="百分比 2" xfId="50" xr:uid="{F3D42CDB-397B-43B1-8ACA-6E398E761254}"/>
    <cellStyle name="標準" xfId="0" builtinId="0"/>
    <cellStyle name="標準 2" xfId="2" xr:uid="{80F990A7-7CEC-48AF-B4D0-7F8C98AD6CC8}"/>
    <cellStyle name="標準 3" xfId="3" xr:uid="{7E31E72C-43D0-48B0-8808-CD3CF2D7A809}"/>
    <cellStyle name="样式 1" xfId="48" xr:uid="{205BA1B2-4AC1-4E8C-932F-AE83B74501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1.png"/><Relationship Id="rId18" Type="http://schemas.openxmlformats.org/officeDocument/2006/relationships/image" Target="../media/image26.png"/><Relationship Id="rId26" Type="http://schemas.openxmlformats.org/officeDocument/2006/relationships/image" Target="../media/image34.png"/><Relationship Id="rId39" Type="http://schemas.openxmlformats.org/officeDocument/2006/relationships/image" Target="../media/image47.png"/><Relationship Id="rId3" Type="http://schemas.openxmlformats.org/officeDocument/2006/relationships/image" Target="../media/image11.png"/><Relationship Id="rId21" Type="http://schemas.openxmlformats.org/officeDocument/2006/relationships/image" Target="../media/image29.png"/><Relationship Id="rId34" Type="http://schemas.openxmlformats.org/officeDocument/2006/relationships/image" Target="../media/image42.png"/><Relationship Id="rId42" Type="http://schemas.openxmlformats.org/officeDocument/2006/relationships/image" Target="../media/image50.png"/><Relationship Id="rId47" Type="http://schemas.openxmlformats.org/officeDocument/2006/relationships/image" Target="../media/image55.png"/><Relationship Id="rId7" Type="http://schemas.openxmlformats.org/officeDocument/2006/relationships/image" Target="../media/image15.png"/><Relationship Id="rId12" Type="http://schemas.openxmlformats.org/officeDocument/2006/relationships/image" Target="../media/image20.png"/><Relationship Id="rId17" Type="http://schemas.openxmlformats.org/officeDocument/2006/relationships/image" Target="../media/image25.png"/><Relationship Id="rId25" Type="http://schemas.openxmlformats.org/officeDocument/2006/relationships/image" Target="../media/image33.png"/><Relationship Id="rId33" Type="http://schemas.openxmlformats.org/officeDocument/2006/relationships/image" Target="../media/image41.png"/><Relationship Id="rId38" Type="http://schemas.openxmlformats.org/officeDocument/2006/relationships/image" Target="../media/image46.png"/><Relationship Id="rId46" Type="http://schemas.openxmlformats.org/officeDocument/2006/relationships/image" Target="../media/image54.png"/><Relationship Id="rId2" Type="http://schemas.openxmlformats.org/officeDocument/2006/relationships/image" Target="../media/image10.png"/><Relationship Id="rId16" Type="http://schemas.openxmlformats.org/officeDocument/2006/relationships/image" Target="../media/image24.png"/><Relationship Id="rId20" Type="http://schemas.openxmlformats.org/officeDocument/2006/relationships/image" Target="../media/image28.png"/><Relationship Id="rId29" Type="http://schemas.openxmlformats.org/officeDocument/2006/relationships/image" Target="../media/image37.png"/><Relationship Id="rId41" Type="http://schemas.openxmlformats.org/officeDocument/2006/relationships/image" Target="../media/image49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11" Type="http://schemas.openxmlformats.org/officeDocument/2006/relationships/image" Target="../media/image19.png"/><Relationship Id="rId24" Type="http://schemas.openxmlformats.org/officeDocument/2006/relationships/image" Target="../media/image32.png"/><Relationship Id="rId32" Type="http://schemas.openxmlformats.org/officeDocument/2006/relationships/image" Target="../media/image40.png"/><Relationship Id="rId37" Type="http://schemas.openxmlformats.org/officeDocument/2006/relationships/image" Target="../media/image45.png"/><Relationship Id="rId40" Type="http://schemas.openxmlformats.org/officeDocument/2006/relationships/image" Target="../media/image48.png"/><Relationship Id="rId45" Type="http://schemas.openxmlformats.org/officeDocument/2006/relationships/image" Target="../media/image53.png"/><Relationship Id="rId5" Type="http://schemas.openxmlformats.org/officeDocument/2006/relationships/image" Target="../media/image13.png"/><Relationship Id="rId15" Type="http://schemas.openxmlformats.org/officeDocument/2006/relationships/image" Target="../media/image23.png"/><Relationship Id="rId23" Type="http://schemas.openxmlformats.org/officeDocument/2006/relationships/image" Target="../media/image31.png"/><Relationship Id="rId28" Type="http://schemas.openxmlformats.org/officeDocument/2006/relationships/image" Target="../media/image36.png"/><Relationship Id="rId36" Type="http://schemas.openxmlformats.org/officeDocument/2006/relationships/image" Target="../media/image44.png"/><Relationship Id="rId10" Type="http://schemas.openxmlformats.org/officeDocument/2006/relationships/image" Target="../media/image18.png"/><Relationship Id="rId19" Type="http://schemas.openxmlformats.org/officeDocument/2006/relationships/image" Target="../media/image27.png"/><Relationship Id="rId31" Type="http://schemas.openxmlformats.org/officeDocument/2006/relationships/image" Target="../media/image39.png"/><Relationship Id="rId44" Type="http://schemas.openxmlformats.org/officeDocument/2006/relationships/image" Target="../media/image52.png"/><Relationship Id="rId4" Type="http://schemas.openxmlformats.org/officeDocument/2006/relationships/image" Target="../media/image12.png"/><Relationship Id="rId9" Type="http://schemas.openxmlformats.org/officeDocument/2006/relationships/image" Target="../media/image17.png"/><Relationship Id="rId14" Type="http://schemas.openxmlformats.org/officeDocument/2006/relationships/image" Target="../media/image22.png"/><Relationship Id="rId22" Type="http://schemas.openxmlformats.org/officeDocument/2006/relationships/image" Target="../media/image30.png"/><Relationship Id="rId27" Type="http://schemas.openxmlformats.org/officeDocument/2006/relationships/image" Target="../media/image35.png"/><Relationship Id="rId30" Type="http://schemas.openxmlformats.org/officeDocument/2006/relationships/image" Target="../media/image38.png"/><Relationship Id="rId35" Type="http://schemas.openxmlformats.org/officeDocument/2006/relationships/image" Target="../media/image43.png"/><Relationship Id="rId43" Type="http://schemas.openxmlformats.org/officeDocument/2006/relationships/image" Target="../media/image51.png"/><Relationship Id="rId48" Type="http://schemas.openxmlformats.org/officeDocument/2006/relationships/image" Target="../media/image5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png"/><Relationship Id="rId2" Type="http://schemas.openxmlformats.org/officeDocument/2006/relationships/image" Target="../media/image58.png"/><Relationship Id="rId1" Type="http://schemas.openxmlformats.org/officeDocument/2006/relationships/image" Target="../media/image57.png"/><Relationship Id="rId4" Type="http://schemas.openxmlformats.org/officeDocument/2006/relationships/image" Target="../media/image6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png"/><Relationship Id="rId2" Type="http://schemas.openxmlformats.org/officeDocument/2006/relationships/image" Target="../media/image62.png"/><Relationship Id="rId1" Type="http://schemas.openxmlformats.org/officeDocument/2006/relationships/image" Target="../media/image61.png"/><Relationship Id="rId4" Type="http://schemas.openxmlformats.org/officeDocument/2006/relationships/image" Target="../media/image6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6.tiff"/><Relationship Id="rId1" Type="http://schemas.openxmlformats.org/officeDocument/2006/relationships/image" Target="../media/image65.ti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png"/><Relationship Id="rId7" Type="http://schemas.openxmlformats.org/officeDocument/2006/relationships/image" Target="../media/image73.png"/><Relationship Id="rId2" Type="http://schemas.openxmlformats.org/officeDocument/2006/relationships/image" Target="../media/image68.png"/><Relationship Id="rId1" Type="http://schemas.openxmlformats.org/officeDocument/2006/relationships/image" Target="../media/image67.png"/><Relationship Id="rId6" Type="http://schemas.openxmlformats.org/officeDocument/2006/relationships/image" Target="../media/image72.png"/><Relationship Id="rId5" Type="http://schemas.openxmlformats.org/officeDocument/2006/relationships/image" Target="../media/image71.png"/><Relationship Id="rId4" Type="http://schemas.openxmlformats.org/officeDocument/2006/relationships/image" Target="../media/image70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1.png"/><Relationship Id="rId13" Type="http://schemas.openxmlformats.org/officeDocument/2006/relationships/image" Target="../media/image86.png"/><Relationship Id="rId18" Type="http://schemas.openxmlformats.org/officeDocument/2006/relationships/image" Target="../media/image91.png"/><Relationship Id="rId26" Type="http://schemas.openxmlformats.org/officeDocument/2006/relationships/image" Target="../media/image99.png"/><Relationship Id="rId3" Type="http://schemas.openxmlformats.org/officeDocument/2006/relationships/image" Target="../media/image76.png"/><Relationship Id="rId21" Type="http://schemas.openxmlformats.org/officeDocument/2006/relationships/image" Target="../media/image94.png"/><Relationship Id="rId34" Type="http://schemas.openxmlformats.org/officeDocument/2006/relationships/image" Target="../media/image107.png"/><Relationship Id="rId7" Type="http://schemas.openxmlformats.org/officeDocument/2006/relationships/image" Target="../media/image80.png"/><Relationship Id="rId12" Type="http://schemas.openxmlformats.org/officeDocument/2006/relationships/image" Target="../media/image85.png"/><Relationship Id="rId17" Type="http://schemas.openxmlformats.org/officeDocument/2006/relationships/image" Target="../media/image90.png"/><Relationship Id="rId25" Type="http://schemas.openxmlformats.org/officeDocument/2006/relationships/image" Target="../media/image98.png"/><Relationship Id="rId33" Type="http://schemas.openxmlformats.org/officeDocument/2006/relationships/image" Target="../media/image106.png"/><Relationship Id="rId2" Type="http://schemas.openxmlformats.org/officeDocument/2006/relationships/image" Target="../media/image75.png"/><Relationship Id="rId16" Type="http://schemas.openxmlformats.org/officeDocument/2006/relationships/image" Target="../media/image89.png"/><Relationship Id="rId20" Type="http://schemas.openxmlformats.org/officeDocument/2006/relationships/image" Target="../media/image93.png"/><Relationship Id="rId29" Type="http://schemas.openxmlformats.org/officeDocument/2006/relationships/image" Target="../media/image102.png"/><Relationship Id="rId1" Type="http://schemas.openxmlformats.org/officeDocument/2006/relationships/image" Target="../media/image74.png"/><Relationship Id="rId6" Type="http://schemas.openxmlformats.org/officeDocument/2006/relationships/image" Target="../media/image79.png"/><Relationship Id="rId11" Type="http://schemas.openxmlformats.org/officeDocument/2006/relationships/image" Target="../media/image84.png"/><Relationship Id="rId24" Type="http://schemas.openxmlformats.org/officeDocument/2006/relationships/image" Target="../media/image97.png"/><Relationship Id="rId32" Type="http://schemas.openxmlformats.org/officeDocument/2006/relationships/image" Target="../media/image105.png"/><Relationship Id="rId5" Type="http://schemas.openxmlformats.org/officeDocument/2006/relationships/image" Target="../media/image78.png"/><Relationship Id="rId15" Type="http://schemas.openxmlformats.org/officeDocument/2006/relationships/image" Target="../media/image88.png"/><Relationship Id="rId23" Type="http://schemas.openxmlformats.org/officeDocument/2006/relationships/image" Target="../media/image96.png"/><Relationship Id="rId28" Type="http://schemas.openxmlformats.org/officeDocument/2006/relationships/image" Target="../media/image101.png"/><Relationship Id="rId36" Type="http://schemas.openxmlformats.org/officeDocument/2006/relationships/image" Target="../media/image109.png"/><Relationship Id="rId10" Type="http://schemas.openxmlformats.org/officeDocument/2006/relationships/image" Target="../media/image83.png"/><Relationship Id="rId19" Type="http://schemas.openxmlformats.org/officeDocument/2006/relationships/image" Target="../media/image92.png"/><Relationship Id="rId31" Type="http://schemas.openxmlformats.org/officeDocument/2006/relationships/image" Target="../media/image104.png"/><Relationship Id="rId4" Type="http://schemas.openxmlformats.org/officeDocument/2006/relationships/image" Target="../media/image77.png"/><Relationship Id="rId9" Type="http://schemas.openxmlformats.org/officeDocument/2006/relationships/image" Target="../media/image82.png"/><Relationship Id="rId14" Type="http://schemas.openxmlformats.org/officeDocument/2006/relationships/image" Target="../media/image87.png"/><Relationship Id="rId22" Type="http://schemas.openxmlformats.org/officeDocument/2006/relationships/image" Target="../media/image95.png"/><Relationship Id="rId27" Type="http://schemas.openxmlformats.org/officeDocument/2006/relationships/image" Target="../media/image100.png"/><Relationship Id="rId30" Type="http://schemas.openxmlformats.org/officeDocument/2006/relationships/image" Target="../media/image103.png"/><Relationship Id="rId35" Type="http://schemas.openxmlformats.org/officeDocument/2006/relationships/image" Target="../media/image1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3</xdr:row>
      <xdr:rowOff>104775</xdr:rowOff>
    </xdr:from>
    <xdr:to>
      <xdr:col>6</xdr:col>
      <xdr:colOff>485775</xdr:colOff>
      <xdr:row>6</xdr:row>
      <xdr:rowOff>47626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78814F8D-C4B8-4A4E-AB5B-4E93832EF0D1}"/>
            </a:ext>
          </a:extLst>
        </xdr:cNvPr>
        <xdr:cNvSpPr/>
      </xdr:nvSpPr>
      <xdr:spPr>
        <a:xfrm>
          <a:off x="1638300" y="638175"/>
          <a:ext cx="3076575" cy="485776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Fig.1a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Anti-KRAS with M.W.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ladder overlaid</a:t>
          </a:r>
          <a:endParaRPr kumimoji="1" lang="ja-JP" altLang="en-US" sz="1100">
            <a:solidFill>
              <a:schemeClr val="tx1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2</xdr:col>
      <xdr:colOff>155121</xdr:colOff>
      <xdr:row>3</xdr:row>
      <xdr:rowOff>107496</xdr:rowOff>
    </xdr:from>
    <xdr:to>
      <xdr:col>6</xdr:col>
      <xdr:colOff>488496</xdr:colOff>
      <xdr:row>6</xdr:row>
      <xdr:rowOff>50347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EF35EEC2-D742-47B8-971D-D40A5AB66FA2}"/>
            </a:ext>
          </a:extLst>
        </xdr:cNvPr>
        <xdr:cNvSpPr/>
      </xdr:nvSpPr>
      <xdr:spPr>
        <a:xfrm>
          <a:off x="1638300" y="638175"/>
          <a:ext cx="3054803" cy="473529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Fig.1a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Anti-KRAS with M.W.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ladder overlaid</a:t>
          </a:r>
          <a:endParaRPr kumimoji="1" lang="ja-JP" altLang="en-US" sz="1100">
            <a:solidFill>
              <a:schemeClr val="tx1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2</xdr:col>
      <xdr:colOff>122464</xdr:colOff>
      <xdr:row>17</xdr:row>
      <xdr:rowOff>81641</xdr:rowOff>
    </xdr:from>
    <xdr:to>
      <xdr:col>6</xdr:col>
      <xdr:colOff>588065</xdr:colOff>
      <xdr:row>20</xdr:row>
      <xdr:rowOff>24492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61942682-6CE7-4513-9039-4F0A9069DB54}"/>
            </a:ext>
          </a:extLst>
        </xdr:cNvPr>
        <xdr:cNvSpPr/>
      </xdr:nvSpPr>
      <xdr:spPr>
        <a:xfrm>
          <a:off x="1613334" y="3171054"/>
          <a:ext cx="3215427" cy="489503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Fig.1a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Anti-β-actin with M.W.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ladder overlaid</a:t>
          </a:r>
          <a:endParaRPr kumimoji="1" lang="ja-JP" altLang="en-US" sz="1100">
            <a:solidFill>
              <a:schemeClr val="tx1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1</xdr:col>
      <xdr:colOff>367816</xdr:colOff>
      <xdr:row>6</xdr:row>
      <xdr:rowOff>59531</xdr:rowOff>
    </xdr:from>
    <xdr:to>
      <xdr:col>6</xdr:col>
      <xdr:colOff>668964</xdr:colOff>
      <xdr:row>14</xdr:row>
      <xdr:rowOff>161192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C1828D6A-C290-848E-4E1E-D1355BC76F1A}"/>
            </a:ext>
          </a:extLst>
        </xdr:cNvPr>
        <xdr:cNvGrpSpPr/>
      </xdr:nvGrpSpPr>
      <xdr:grpSpPr>
        <a:xfrm>
          <a:off x="1451051" y="1202531"/>
          <a:ext cx="3581857" cy="1536014"/>
          <a:chOff x="1451285" y="1190625"/>
          <a:chExt cx="3724195" cy="1530411"/>
        </a:xfrm>
      </xdr:grpSpPr>
      <xdr:pic>
        <xdr:nvPicPr>
          <xdr:cNvPr id="27" name="図 26">
            <a:extLst>
              <a:ext uri="{FF2B5EF4-FFF2-40B4-BE49-F238E27FC236}">
                <a16:creationId xmlns:a16="http://schemas.microsoft.com/office/drawing/2014/main" id="{2B71BF33-8A13-DFC8-2F29-6F0F0DFB98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688099" y="1392232"/>
            <a:ext cx="3487381" cy="1306302"/>
          </a:xfrm>
          <a:prstGeom prst="rect">
            <a:avLst/>
          </a:prstGeom>
        </xdr:spPr>
      </xdr:pic>
      <xdr:sp macro="" textlink="">
        <xdr:nvSpPr>
          <xdr:cNvPr id="11" name="テキスト ボックス 23">
            <a:extLst>
              <a:ext uri="{FF2B5EF4-FFF2-40B4-BE49-F238E27FC236}">
                <a16:creationId xmlns:a16="http://schemas.microsoft.com/office/drawing/2014/main" id="{A8144AE5-314A-937D-6990-BB3E4FAC082E}"/>
              </a:ext>
            </a:extLst>
          </xdr:cNvPr>
          <xdr:cNvSpPr txBox="1"/>
        </xdr:nvSpPr>
        <xdr:spPr>
          <a:xfrm>
            <a:off x="1467513" y="1190625"/>
            <a:ext cx="473206" cy="25922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12" name="テキスト ボックス 41">
            <a:extLst>
              <a:ext uri="{FF2B5EF4-FFF2-40B4-BE49-F238E27FC236}">
                <a16:creationId xmlns:a16="http://schemas.microsoft.com/office/drawing/2014/main" id="{6C71D562-22E7-4FDF-9DFA-6A03FB854D02}"/>
              </a:ext>
            </a:extLst>
          </xdr:cNvPr>
          <xdr:cNvSpPr txBox="1"/>
        </xdr:nvSpPr>
        <xdr:spPr>
          <a:xfrm>
            <a:off x="1451285" y="1399010"/>
            <a:ext cx="489434" cy="3252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29A192C-ED47-31A2-E1DB-CF29B2400FDA}"/>
              </a:ext>
            </a:extLst>
          </xdr:cNvPr>
          <xdr:cNvSpPr/>
        </xdr:nvSpPr>
        <xdr:spPr>
          <a:xfrm>
            <a:off x="1968104" y="1360976"/>
            <a:ext cx="1558476" cy="136006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" name="テキスト ボックス 41">
            <a:extLst>
              <a:ext uri="{FF2B5EF4-FFF2-40B4-BE49-F238E27FC236}">
                <a16:creationId xmlns:a16="http://schemas.microsoft.com/office/drawing/2014/main" id="{B3EEDEBF-2BA2-4713-B57B-CCF9D47C451C}"/>
              </a:ext>
            </a:extLst>
          </xdr:cNvPr>
          <xdr:cNvSpPr txBox="1"/>
        </xdr:nvSpPr>
        <xdr:spPr>
          <a:xfrm>
            <a:off x="1451285" y="1604989"/>
            <a:ext cx="489434" cy="3252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3" name="テキスト ボックス 41">
            <a:extLst>
              <a:ext uri="{FF2B5EF4-FFF2-40B4-BE49-F238E27FC236}">
                <a16:creationId xmlns:a16="http://schemas.microsoft.com/office/drawing/2014/main" id="{218DF949-B912-432D-A646-AC1EB590849B}"/>
              </a:ext>
            </a:extLst>
          </xdr:cNvPr>
          <xdr:cNvSpPr txBox="1"/>
        </xdr:nvSpPr>
        <xdr:spPr>
          <a:xfrm>
            <a:off x="1451285" y="1816920"/>
            <a:ext cx="489434" cy="3252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15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  <xdr:twoCellAnchor>
    <xdr:from>
      <xdr:col>1</xdr:col>
      <xdr:colOff>369094</xdr:colOff>
      <xdr:row>21</xdr:row>
      <xdr:rowOff>17859</xdr:rowOff>
    </xdr:from>
    <xdr:to>
      <xdr:col>7</xdr:col>
      <xdr:colOff>17332</xdr:colOff>
      <xdr:row>26</xdr:row>
      <xdr:rowOff>101204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3AA4DB2D-A4C9-1BF1-BEB8-FD27D7809A06}"/>
            </a:ext>
          </a:extLst>
        </xdr:cNvPr>
        <xdr:cNvGrpSpPr/>
      </xdr:nvGrpSpPr>
      <xdr:grpSpPr>
        <a:xfrm>
          <a:off x="1452329" y="3850271"/>
          <a:ext cx="3592709" cy="979815"/>
          <a:chOff x="1452563" y="3833812"/>
          <a:chExt cx="3755894" cy="976314"/>
        </a:xfrm>
      </xdr:grpSpPr>
      <xdr:pic>
        <xdr:nvPicPr>
          <xdr:cNvPr id="28" name="図 27">
            <a:extLst>
              <a:ext uri="{FF2B5EF4-FFF2-40B4-BE49-F238E27FC236}">
                <a16:creationId xmlns:a16="http://schemas.microsoft.com/office/drawing/2014/main" id="{41DA5A04-65CF-E56C-AC3C-C5E032374B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663252" y="3851413"/>
            <a:ext cx="3545205" cy="942664"/>
          </a:xfrm>
          <a:prstGeom prst="rect">
            <a:avLst/>
          </a:prstGeom>
        </xdr:spPr>
      </xdr:pic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5076A609-BF30-4609-866F-18B915CA2625}"/>
              </a:ext>
            </a:extLst>
          </xdr:cNvPr>
          <xdr:cNvSpPr/>
        </xdr:nvSpPr>
        <xdr:spPr>
          <a:xfrm>
            <a:off x="1968103" y="3833812"/>
            <a:ext cx="1575041" cy="97631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23">
            <a:extLst>
              <a:ext uri="{FF2B5EF4-FFF2-40B4-BE49-F238E27FC236}">
                <a16:creationId xmlns:a16="http://schemas.microsoft.com/office/drawing/2014/main" id="{4F20724C-3F8E-4716-AD15-7B4AADF0CDEC}"/>
              </a:ext>
            </a:extLst>
          </xdr:cNvPr>
          <xdr:cNvSpPr txBox="1"/>
        </xdr:nvSpPr>
        <xdr:spPr>
          <a:xfrm>
            <a:off x="1468791" y="3952876"/>
            <a:ext cx="473206" cy="2559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6" name="テキスト ボックス 41">
            <a:extLst>
              <a:ext uri="{FF2B5EF4-FFF2-40B4-BE49-F238E27FC236}">
                <a16:creationId xmlns:a16="http://schemas.microsoft.com/office/drawing/2014/main" id="{DF0222B2-A1C3-4EB8-A6BE-FDBDCF4E92CF}"/>
              </a:ext>
            </a:extLst>
          </xdr:cNvPr>
          <xdr:cNvSpPr txBox="1"/>
        </xdr:nvSpPr>
        <xdr:spPr>
          <a:xfrm>
            <a:off x="1452563" y="4157948"/>
            <a:ext cx="489434" cy="3252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50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7" name="テキスト ボックス 41">
            <a:extLst>
              <a:ext uri="{FF2B5EF4-FFF2-40B4-BE49-F238E27FC236}">
                <a16:creationId xmlns:a16="http://schemas.microsoft.com/office/drawing/2014/main" id="{283DE391-F01B-44F5-B96D-9DF349CA00DE}"/>
              </a:ext>
            </a:extLst>
          </xdr:cNvPr>
          <xdr:cNvSpPr txBox="1"/>
        </xdr:nvSpPr>
        <xdr:spPr>
          <a:xfrm>
            <a:off x="1452563" y="4438003"/>
            <a:ext cx="489434" cy="3252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37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161925</xdr:rowOff>
    </xdr:from>
    <xdr:to>
      <xdr:col>5</xdr:col>
      <xdr:colOff>361950</xdr:colOff>
      <xdr:row>6</xdr:row>
      <xdr:rowOff>104776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52D347A0-40F3-405B-8289-ADD2DF4C6FBA}"/>
            </a:ext>
          </a:extLst>
        </xdr:cNvPr>
        <xdr:cNvSpPr/>
      </xdr:nvSpPr>
      <xdr:spPr>
        <a:xfrm>
          <a:off x="5419725" y="762000"/>
          <a:ext cx="3076575" cy="485776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Fig.2b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AsPC-1</a:t>
          </a:r>
          <a:endParaRPr kumimoji="1" lang="en-US" altLang="ja-JP" sz="1100">
            <a:solidFill>
              <a:schemeClr val="tx1"/>
            </a:solidFill>
            <a:latin typeface="Consolas" panose="020B0609020204030204" pitchFamily="49" charset="0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Anti-KRAS with M.W.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ladder overlaid</a:t>
          </a:r>
          <a:endParaRPr kumimoji="1" lang="ja-JP" altLang="en-US" sz="1100">
            <a:solidFill>
              <a:schemeClr val="tx1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1</xdr:col>
      <xdr:colOff>0</xdr:colOff>
      <xdr:row>16</xdr:row>
      <xdr:rowOff>104775</xdr:rowOff>
    </xdr:from>
    <xdr:to>
      <xdr:col>5</xdr:col>
      <xdr:colOff>446551</xdr:colOff>
      <xdr:row>19</xdr:row>
      <xdr:rowOff>47626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AE554DE7-5A9E-4CED-B391-E83A43F5DFB1}"/>
            </a:ext>
          </a:extLst>
        </xdr:cNvPr>
        <xdr:cNvSpPr/>
      </xdr:nvSpPr>
      <xdr:spPr>
        <a:xfrm>
          <a:off x="4019550" y="3057525"/>
          <a:ext cx="3189751" cy="485776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Fig.</a:t>
          </a:r>
          <a:r>
            <a:rPr kumimoji="1" lang="en-US" altLang="ja-JP" sz="1100">
              <a:solidFill>
                <a:schemeClr val="tx1"/>
              </a:solidFill>
              <a:effectLst/>
              <a:latin typeface="Consolas" panose="020B0609020204030204" pitchFamily="49" charset="0"/>
              <a:ea typeface="+mn-ea"/>
              <a:cs typeface="+mn-cs"/>
            </a:rPr>
            <a:t>2b</a:t>
          </a:r>
          <a:r>
            <a:rPr kumimoji="1" lang="en-US" altLang="ja-JP" sz="1100" baseline="0">
              <a:solidFill>
                <a:schemeClr val="tx1"/>
              </a:solidFill>
              <a:effectLst/>
              <a:latin typeface="Consolas" panose="020B0609020204030204" pitchFamily="49" charset="0"/>
              <a:ea typeface="+mn-ea"/>
              <a:cs typeface="+mn-cs"/>
            </a:rPr>
            <a:t> AsPC-1</a:t>
          </a:r>
          <a:endParaRPr kumimoji="1" lang="en-US" altLang="ja-JP" sz="1100">
            <a:solidFill>
              <a:schemeClr val="tx1"/>
            </a:solidFill>
            <a:latin typeface="Consolas" panose="020B0609020204030204" pitchFamily="49" charset="0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Anti-β-actin with M.W.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ladder overlaid</a:t>
          </a:r>
          <a:endParaRPr kumimoji="1" lang="ja-JP" altLang="en-US" sz="1100">
            <a:solidFill>
              <a:schemeClr val="tx1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7</xdr:col>
      <xdr:colOff>28575</xdr:colOff>
      <xdr:row>3</xdr:row>
      <xdr:rowOff>152400</xdr:rowOff>
    </xdr:from>
    <xdr:to>
      <xdr:col>11</xdr:col>
      <xdr:colOff>361950</xdr:colOff>
      <xdr:row>6</xdr:row>
      <xdr:rowOff>95251</xdr:rowOff>
    </xdr:to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59DA6F31-AC29-4548-A964-DEEEBE737EB9}"/>
            </a:ext>
          </a:extLst>
        </xdr:cNvPr>
        <xdr:cNvSpPr/>
      </xdr:nvSpPr>
      <xdr:spPr>
        <a:xfrm>
          <a:off x="8162925" y="752475"/>
          <a:ext cx="3076575" cy="485776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Fig.2b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A375</a:t>
          </a:r>
          <a:endParaRPr kumimoji="1" lang="en-US" altLang="ja-JP" sz="1100">
            <a:solidFill>
              <a:schemeClr val="tx1"/>
            </a:solidFill>
            <a:latin typeface="Consolas" panose="020B0609020204030204" pitchFamily="49" charset="0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Anti-KRAS with M.W.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ladder overlaid</a:t>
          </a:r>
          <a:endParaRPr kumimoji="1" lang="ja-JP" altLang="en-US" sz="1100">
            <a:solidFill>
              <a:schemeClr val="tx1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7</xdr:col>
      <xdr:colOff>28575</xdr:colOff>
      <xdr:row>16</xdr:row>
      <xdr:rowOff>114300</xdr:rowOff>
    </xdr:from>
    <xdr:to>
      <xdr:col>11</xdr:col>
      <xdr:colOff>475126</xdr:colOff>
      <xdr:row>19</xdr:row>
      <xdr:rowOff>57151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933EFBA9-19C9-4E4F-9907-726AFF39E2D4}"/>
            </a:ext>
          </a:extLst>
        </xdr:cNvPr>
        <xdr:cNvSpPr/>
      </xdr:nvSpPr>
      <xdr:spPr>
        <a:xfrm>
          <a:off x="8162925" y="3067050"/>
          <a:ext cx="3189751" cy="485776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Fig.</a:t>
          </a:r>
          <a:r>
            <a:rPr kumimoji="1" lang="en-US" altLang="ja-JP" sz="1100">
              <a:solidFill>
                <a:schemeClr val="tx1"/>
              </a:solidFill>
              <a:effectLst/>
              <a:latin typeface="Consolas" panose="020B0609020204030204" pitchFamily="49" charset="0"/>
              <a:ea typeface="+mn-ea"/>
              <a:cs typeface="+mn-cs"/>
            </a:rPr>
            <a:t>2b</a:t>
          </a:r>
          <a:r>
            <a:rPr kumimoji="1" lang="en-US" altLang="ja-JP" sz="1100" baseline="0">
              <a:solidFill>
                <a:schemeClr val="tx1"/>
              </a:solidFill>
              <a:effectLst/>
              <a:latin typeface="Consolas" panose="020B0609020204030204" pitchFamily="49" charset="0"/>
              <a:ea typeface="+mn-ea"/>
              <a:cs typeface="+mn-cs"/>
            </a:rPr>
            <a:t> A375</a:t>
          </a:r>
          <a:endParaRPr kumimoji="1" lang="en-US" altLang="ja-JP" sz="1100">
            <a:solidFill>
              <a:schemeClr val="tx1"/>
            </a:solidFill>
            <a:latin typeface="Consolas" panose="020B0609020204030204" pitchFamily="49" charset="0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Anti-β-actin with M.W.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ladder overlaid</a:t>
          </a:r>
          <a:endParaRPr kumimoji="1" lang="ja-JP" altLang="en-US" sz="1100">
            <a:solidFill>
              <a:schemeClr val="tx1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1</xdr:col>
      <xdr:colOff>0</xdr:colOff>
      <xdr:row>6</xdr:row>
      <xdr:rowOff>151086</xdr:rowOff>
    </xdr:from>
    <xdr:to>
      <xdr:col>6</xdr:col>
      <xdr:colOff>171000</xdr:colOff>
      <xdr:row>14</xdr:row>
      <xdr:rowOff>124811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CA02A09F-39CF-2456-1384-EE83B85E9DE7}"/>
            </a:ext>
          </a:extLst>
        </xdr:cNvPr>
        <xdr:cNvGrpSpPr/>
      </xdr:nvGrpSpPr>
      <xdr:grpSpPr>
        <a:xfrm>
          <a:off x="1073150" y="1287736"/>
          <a:ext cx="3473000" cy="1396125"/>
          <a:chOff x="1077310" y="1313793"/>
          <a:chExt cx="3586862" cy="1445173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90F99D48-A7D1-394F-764D-67D32CD23A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77310" y="1470463"/>
            <a:ext cx="3586862" cy="1275237"/>
          </a:xfrm>
          <a:prstGeom prst="rect">
            <a:avLst/>
          </a:prstGeom>
        </xdr:spPr>
      </xdr:pic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54482DF9-08F1-487E-B092-F302E229AC69}"/>
              </a:ext>
            </a:extLst>
          </xdr:cNvPr>
          <xdr:cNvSpPr/>
        </xdr:nvSpPr>
        <xdr:spPr>
          <a:xfrm>
            <a:off x="1970033" y="1438603"/>
            <a:ext cx="2001892" cy="132036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" name="テキスト ボックス 23">
            <a:extLst>
              <a:ext uri="{FF2B5EF4-FFF2-40B4-BE49-F238E27FC236}">
                <a16:creationId xmlns:a16="http://schemas.microsoft.com/office/drawing/2014/main" id="{A5A7399D-6FFC-418A-9680-4768900AEB5F}"/>
              </a:ext>
            </a:extLst>
          </xdr:cNvPr>
          <xdr:cNvSpPr txBox="1"/>
        </xdr:nvSpPr>
        <xdr:spPr>
          <a:xfrm>
            <a:off x="1297176" y="1313793"/>
            <a:ext cx="473206" cy="2559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39" name="テキスト ボックス 41">
            <a:extLst>
              <a:ext uri="{FF2B5EF4-FFF2-40B4-BE49-F238E27FC236}">
                <a16:creationId xmlns:a16="http://schemas.microsoft.com/office/drawing/2014/main" id="{9C292A1C-EB87-4DB5-AE79-3C85D702F6D7}"/>
              </a:ext>
            </a:extLst>
          </xdr:cNvPr>
          <xdr:cNvSpPr txBox="1"/>
        </xdr:nvSpPr>
        <xdr:spPr>
          <a:xfrm>
            <a:off x="1280948" y="1518865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40" name="テキスト ボックス 41">
            <a:extLst>
              <a:ext uri="{FF2B5EF4-FFF2-40B4-BE49-F238E27FC236}">
                <a16:creationId xmlns:a16="http://schemas.microsoft.com/office/drawing/2014/main" id="{14E9A97C-57F4-4200-899A-AAFE31135831}"/>
              </a:ext>
            </a:extLst>
          </xdr:cNvPr>
          <xdr:cNvSpPr txBox="1"/>
        </xdr:nvSpPr>
        <xdr:spPr>
          <a:xfrm>
            <a:off x="1280948" y="1701824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41" name="テキスト ボックス 41">
            <a:extLst>
              <a:ext uri="{FF2B5EF4-FFF2-40B4-BE49-F238E27FC236}">
                <a16:creationId xmlns:a16="http://schemas.microsoft.com/office/drawing/2014/main" id="{8D6BF48C-B889-4317-8327-088BED5267E2}"/>
              </a:ext>
            </a:extLst>
          </xdr:cNvPr>
          <xdr:cNvSpPr txBox="1"/>
        </xdr:nvSpPr>
        <xdr:spPr>
          <a:xfrm>
            <a:off x="1280948" y="1926836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15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  <xdr:twoCellAnchor>
    <xdr:from>
      <xdr:col>6</xdr:col>
      <xdr:colOff>676275</xdr:colOff>
      <xdr:row>6</xdr:row>
      <xdr:rowOff>124810</xdr:rowOff>
    </xdr:from>
    <xdr:to>
      <xdr:col>12</xdr:col>
      <xdr:colOff>161475</xdr:colOff>
      <xdr:row>15</xdr:row>
      <xdr:rowOff>47625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4CC45B63-E85C-B3CD-8B86-CD17E0FCE8E0}"/>
            </a:ext>
          </a:extLst>
        </xdr:cNvPr>
        <xdr:cNvGrpSpPr/>
      </xdr:nvGrpSpPr>
      <xdr:grpSpPr>
        <a:xfrm>
          <a:off x="5032375" y="1261460"/>
          <a:ext cx="3466650" cy="1523015"/>
          <a:chOff x="5169447" y="1287517"/>
          <a:chExt cx="3584235" cy="1578194"/>
        </a:xfrm>
      </xdr:grpSpPr>
      <xdr:pic>
        <xdr:nvPicPr>
          <xdr:cNvPr id="21" name="図 20">
            <a:extLst>
              <a:ext uri="{FF2B5EF4-FFF2-40B4-BE49-F238E27FC236}">
                <a16:creationId xmlns:a16="http://schemas.microsoft.com/office/drawing/2014/main" id="{F80E2300-025C-00C3-5F4B-65782E8A71C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169447" y="1479988"/>
            <a:ext cx="3584235" cy="1367380"/>
          </a:xfrm>
          <a:prstGeom prst="rect">
            <a:avLst/>
          </a:prstGeom>
        </xdr:spPr>
      </xdr:pic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DA30B977-09A2-4D2E-84D9-F8D4137410A5}"/>
              </a:ext>
            </a:extLst>
          </xdr:cNvPr>
          <xdr:cNvSpPr/>
        </xdr:nvSpPr>
        <xdr:spPr>
          <a:xfrm>
            <a:off x="6107167" y="1460938"/>
            <a:ext cx="2059042" cy="140477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" name="テキスト ボックス 23">
            <a:extLst>
              <a:ext uri="{FF2B5EF4-FFF2-40B4-BE49-F238E27FC236}">
                <a16:creationId xmlns:a16="http://schemas.microsoft.com/office/drawing/2014/main" id="{BEE999D0-906D-447C-A265-618338F76C35}"/>
              </a:ext>
            </a:extLst>
          </xdr:cNvPr>
          <xdr:cNvSpPr txBox="1"/>
        </xdr:nvSpPr>
        <xdr:spPr>
          <a:xfrm>
            <a:off x="5422487" y="1287517"/>
            <a:ext cx="473206" cy="2559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44" name="テキスト ボックス 41">
            <a:extLst>
              <a:ext uri="{FF2B5EF4-FFF2-40B4-BE49-F238E27FC236}">
                <a16:creationId xmlns:a16="http://schemas.microsoft.com/office/drawing/2014/main" id="{ABDE819E-9A31-4724-9894-5106891F03CF}"/>
              </a:ext>
            </a:extLst>
          </xdr:cNvPr>
          <xdr:cNvSpPr txBox="1"/>
        </xdr:nvSpPr>
        <xdr:spPr>
          <a:xfrm>
            <a:off x="5406259" y="1492589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45" name="テキスト ボックス 41">
            <a:extLst>
              <a:ext uri="{FF2B5EF4-FFF2-40B4-BE49-F238E27FC236}">
                <a16:creationId xmlns:a16="http://schemas.microsoft.com/office/drawing/2014/main" id="{BBE4CA51-764F-4A96-989B-EBDF1A946624}"/>
              </a:ext>
            </a:extLst>
          </xdr:cNvPr>
          <xdr:cNvSpPr txBox="1"/>
        </xdr:nvSpPr>
        <xdr:spPr>
          <a:xfrm>
            <a:off x="5406259" y="1695255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46" name="テキスト ボックス 41">
            <a:extLst>
              <a:ext uri="{FF2B5EF4-FFF2-40B4-BE49-F238E27FC236}">
                <a16:creationId xmlns:a16="http://schemas.microsoft.com/office/drawing/2014/main" id="{30BB6929-1458-454A-AA72-A8B309E1671A}"/>
              </a:ext>
            </a:extLst>
          </xdr:cNvPr>
          <xdr:cNvSpPr txBox="1"/>
        </xdr:nvSpPr>
        <xdr:spPr>
          <a:xfrm>
            <a:off x="5406259" y="1939974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15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  <xdr:twoCellAnchor>
    <xdr:from>
      <xdr:col>1</xdr:col>
      <xdr:colOff>0</xdr:colOff>
      <xdr:row>19</xdr:row>
      <xdr:rowOff>157656</xdr:rowOff>
    </xdr:from>
    <xdr:to>
      <xdr:col>6</xdr:col>
      <xdr:colOff>171000</xdr:colOff>
      <xdr:row>25</xdr:row>
      <xdr:rowOff>85396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8A3586B7-B76B-2919-91EB-F9E6C52AEB35}"/>
            </a:ext>
          </a:extLst>
        </xdr:cNvPr>
        <xdr:cNvGrpSpPr/>
      </xdr:nvGrpSpPr>
      <xdr:grpSpPr>
        <a:xfrm>
          <a:off x="1073150" y="3605706"/>
          <a:ext cx="3473000" cy="994540"/>
          <a:chOff x="1077310" y="3711466"/>
          <a:chExt cx="3586862" cy="1031327"/>
        </a:xfrm>
      </xdr:grpSpPr>
      <xdr:pic>
        <xdr:nvPicPr>
          <xdr:cNvPr id="13" name="図 12">
            <a:extLst>
              <a:ext uri="{FF2B5EF4-FFF2-40B4-BE49-F238E27FC236}">
                <a16:creationId xmlns:a16="http://schemas.microsoft.com/office/drawing/2014/main" id="{1EFE7E6D-9EF2-8671-863F-B1C7850118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077310" y="3737742"/>
            <a:ext cx="3586862" cy="983436"/>
          </a:xfrm>
          <a:prstGeom prst="rect">
            <a:avLst/>
          </a:prstGeom>
        </xdr:spPr>
      </xdr:pic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C178855-8613-4C75-B806-E4298EB58DE1}"/>
              </a:ext>
            </a:extLst>
          </xdr:cNvPr>
          <xdr:cNvSpPr/>
        </xdr:nvSpPr>
        <xdr:spPr>
          <a:xfrm>
            <a:off x="2008133" y="3711466"/>
            <a:ext cx="1963792" cy="103132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" name="テキスト ボックス 23">
            <a:extLst>
              <a:ext uri="{FF2B5EF4-FFF2-40B4-BE49-F238E27FC236}">
                <a16:creationId xmlns:a16="http://schemas.microsoft.com/office/drawing/2014/main" id="{11B3EE41-C4D3-4066-B1EF-BF1E4926C58F}"/>
              </a:ext>
            </a:extLst>
          </xdr:cNvPr>
          <xdr:cNvSpPr txBox="1"/>
        </xdr:nvSpPr>
        <xdr:spPr>
          <a:xfrm>
            <a:off x="1323452" y="3934810"/>
            <a:ext cx="473206" cy="2559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49" name="テキスト ボックス 41">
            <a:extLst>
              <a:ext uri="{FF2B5EF4-FFF2-40B4-BE49-F238E27FC236}">
                <a16:creationId xmlns:a16="http://schemas.microsoft.com/office/drawing/2014/main" id="{A8093E70-F483-4BDC-8F2F-E6C433183153}"/>
              </a:ext>
            </a:extLst>
          </xdr:cNvPr>
          <xdr:cNvSpPr txBox="1"/>
        </xdr:nvSpPr>
        <xdr:spPr>
          <a:xfrm>
            <a:off x="1307224" y="4139882"/>
            <a:ext cx="489434" cy="3252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50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50" name="テキスト ボックス 41">
            <a:extLst>
              <a:ext uri="{FF2B5EF4-FFF2-40B4-BE49-F238E27FC236}">
                <a16:creationId xmlns:a16="http://schemas.microsoft.com/office/drawing/2014/main" id="{5AADFF14-E7CE-493F-B773-21AC25EA9455}"/>
              </a:ext>
            </a:extLst>
          </xdr:cNvPr>
          <xdr:cNvSpPr txBox="1"/>
        </xdr:nvSpPr>
        <xdr:spPr>
          <a:xfrm>
            <a:off x="1307224" y="4408238"/>
            <a:ext cx="489434" cy="3252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37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  <xdr:twoCellAnchor>
    <xdr:from>
      <xdr:col>7</xdr:col>
      <xdr:colOff>0</xdr:colOff>
      <xdr:row>19</xdr:row>
      <xdr:rowOff>161925</xdr:rowOff>
    </xdr:from>
    <xdr:to>
      <xdr:col>12</xdr:col>
      <xdr:colOff>162717</xdr:colOff>
      <xdr:row>25</xdr:row>
      <xdr:rowOff>91965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C9597BD9-CF2F-8CF5-0795-20522A5BBCB1}"/>
            </a:ext>
          </a:extLst>
        </xdr:cNvPr>
        <xdr:cNvGrpSpPr/>
      </xdr:nvGrpSpPr>
      <xdr:grpSpPr>
        <a:xfrm>
          <a:off x="5035550" y="3609975"/>
          <a:ext cx="3464717" cy="996840"/>
          <a:chOff x="5176345" y="3715735"/>
          <a:chExt cx="3578579" cy="1033627"/>
        </a:xfrm>
      </xdr:grpSpPr>
      <xdr:pic>
        <xdr:nvPicPr>
          <xdr:cNvPr id="31" name="図 30">
            <a:extLst>
              <a:ext uri="{FF2B5EF4-FFF2-40B4-BE49-F238E27FC236}">
                <a16:creationId xmlns:a16="http://schemas.microsoft.com/office/drawing/2014/main" id="{C82C1102-CBFF-8873-F126-8D408F6186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5176345" y="3754307"/>
            <a:ext cx="3578579" cy="980317"/>
          </a:xfrm>
          <a:prstGeom prst="rect">
            <a:avLst/>
          </a:prstGeom>
        </xdr:spPr>
      </xdr:pic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BA087CD-B7E4-4C68-B270-D7D9A23D4EF6}"/>
              </a:ext>
            </a:extLst>
          </xdr:cNvPr>
          <xdr:cNvSpPr/>
        </xdr:nvSpPr>
        <xdr:spPr>
          <a:xfrm>
            <a:off x="6145267" y="3715735"/>
            <a:ext cx="2011417" cy="103362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" name="テキスト ボックス 23">
            <a:extLst>
              <a:ext uri="{FF2B5EF4-FFF2-40B4-BE49-F238E27FC236}">
                <a16:creationId xmlns:a16="http://schemas.microsoft.com/office/drawing/2014/main" id="{80A69639-195D-47EE-8431-C3A4EA7D6A8B}"/>
              </a:ext>
            </a:extLst>
          </xdr:cNvPr>
          <xdr:cNvSpPr txBox="1"/>
        </xdr:nvSpPr>
        <xdr:spPr>
          <a:xfrm>
            <a:off x="5435624" y="3901966"/>
            <a:ext cx="473206" cy="2559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54" name="テキスト ボックス 41">
            <a:extLst>
              <a:ext uri="{FF2B5EF4-FFF2-40B4-BE49-F238E27FC236}">
                <a16:creationId xmlns:a16="http://schemas.microsoft.com/office/drawing/2014/main" id="{045AEE2B-962B-4FB3-8F35-77F93F7EF591}"/>
              </a:ext>
            </a:extLst>
          </xdr:cNvPr>
          <xdr:cNvSpPr txBox="1"/>
        </xdr:nvSpPr>
        <xdr:spPr>
          <a:xfrm>
            <a:off x="5419396" y="4107038"/>
            <a:ext cx="489434" cy="3252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50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55" name="テキスト ボックス 41">
            <a:extLst>
              <a:ext uri="{FF2B5EF4-FFF2-40B4-BE49-F238E27FC236}">
                <a16:creationId xmlns:a16="http://schemas.microsoft.com/office/drawing/2014/main" id="{520F07EB-13EE-4681-8712-F6AB72C0136D}"/>
              </a:ext>
            </a:extLst>
          </xdr:cNvPr>
          <xdr:cNvSpPr txBox="1"/>
        </xdr:nvSpPr>
        <xdr:spPr>
          <a:xfrm>
            <a:off x="5419396" y="4375394"/>
            <a:ext cx="489434" cy="3252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37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3</xdr:row>
      <xdr:rowOff>76201</xdr:rowOff>
    </xdr:from>
    <xdr:to>
      <xdr:col>6</xdr:col>
      <xdr:colOff>209550</xdr:colOff>
      <xdr:row>6</xdr:row>
      <xdr:rowOff>14009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CE0802C5-7373-49F2-BC02-AAF0F8468786}"/>
            </a:ext>
          </a:extLst>
        </xdr:cNvPr>
        <xdr:cNvSpPr/>
      </xdr:nvSpPr>
      <xdr:spPr>
        <a:xfrm>
          <a:off x="3667125" y="495301"/>
          <a:ext cx="3314700" cy="480733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Fig.2e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AsPC-1</a:t>
          </a:r>
          <a:endParaRPr kumimoji="1" lang="en-US" altLang="ja-JP" sz="1100">
            <a:solidFill>
              <a:schemeClr val="tx1"/>
            </a:solidFill>
            <a:latin typeface="Consolas" panose="020B0609020204030204" pitchFamily="49" charset="0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Anti-RAS(G12D) with M.W.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ladder overlaid</a:t>
          </a:r>
          <a:endParaRPr kumimoji="1" lang="ja-JP" altLang="en-US" sz="1100">
            <a:solidFill>
              <a:schemeClr val="tx1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1</xdr:col>
      <xdr:colOff>361950</xdr:colOff>
      <xdr:row>19</xdr:row>
      <xdr:rowOff>92449</xdr:rowOff>
    </xdr:from>
    <xdr:to>
      <xdr:col>6</xdr:col>
      <xdr:colOff>113736</xdr:colOff>
      <xdr:row>22</xdr:row>
      <xdr:rowOff>30258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276A6C61-A7FC-476F-A303-D076FF8306E9}"/>
            </a:ext>
          </a:extLst>
        </xdr:cNvPr>
        <xdr:cNvSpPr/>
      </xdr:nvSpPr>
      <xdr:spPr>
        <a:xfrm>
          <a:off x="3705225" y="3407149"/>
          <a:ext cx="3180786" cy="480734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Fig.</a:t>
          </a:r>
          <a:r>
            <a:rPr kumimoji="1" lang="en-US" altLang="ja-JP" sz="1100">
              <a:solidFill>
                <a:schemeClr val="tx1"/>
              </a:solidFill>
              <a:effectLst/>
              <a:latin typeface="Consolas" panose="020B0609020204030204" pitchFamily="49" charset="0"/>
              <a:ea typeface="+mn-ea"/>
              <a:cs typeface="+mn-cs"/>
            </a:rPr>
            <a:t>2e</a:t>
          </a:r>
          <a:r>
            <a:rPr kumimoji="1" lang="en-US" altLang="ja-JP" sz="1100" baseline="0">
              <a:solidFill>
                <a:schemeClr val="tx1"/>
              </a:solidFill>
              <a:effectLst/>
              <a:latin typeface="Consolas" panose="020B0609020204030204" pitchFamily="49" charset="0"/>
              <a:ea typeface="+mn-ea"/>
              <a:cs typeface="+mn-cs"/>
            </a:rPr>
            <a:t> AsPC-1</a:t>
          </a:r>
          <a:endParaRPr kumimoji="1" lang="en-US" altLang="ja-JP" sz="1100">
            <a:solidFill>
              <a:schemeClr val="tx1"/>
            </a:solidFill>
            <a:latin typeface="Consolas" panose="020B0609020204030204" pitchFamily="49" charset="0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Anti-β-actin with M.W.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ladder overlaid</a:t>
          </a:r>
          <a:endParaRPr kumimoji="1" lang="ja-JP" altLang="en-US" sz="1100">
            <a:solidFill>
              <a:schemeClr val="tx1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1</xdr:col>
      <xdr:colOff>356154</xdr:colOff>
      <xdr:row>6</xdr:row>
      <xdr:rowOff>132108</xdr:rowOff>
    </xdr:from>
    <xdr:to>
      <xdr:col>7</xdr:col>
      <xdr:colOff>176798</xdr:colOff>
      <xdr:row>17</xdr:row>
      <xdr:rowOff>122583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F4BA6C86-3C2A-29B4-3EE8-509ECFED0829}"/>
            </a:ext>
          </a:extLst>
        </xdr:cNvPr>
        <xdr:cNvGrpSpPr/>
      </xdr:nvGrpSpPr>
      <xdr:grpSpPr>
        <a:xfrm>
          <a:off x="1490083" y="1275108"/>
          <a:ext cx="3793929" cy="1986189"/>
          <a:chOff x="1466023" y="1275108"/>
          <a:chExt cx="3945384" cy="1994866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B352718-D80A-F21D-8913-F11A2C447D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801467" y="1294159"/>
            <a:ext cx="3609940" cy="1950109"/>
          </a:xfrm>
          <a:prstGeom prst="rect">
            <a:avLst/>
          </a:prstGeom>
        </xdr:spPr>
      </xdr:pic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3433364E-28DD-432C-8D91-054931B9553A}"/>
              </a:ext>
            </a:extLst>
          </xdr:cNvPr>
          <xdr:cNvSpPr/>
        </xdr:nvSpPr>
        <xdr:spPr>
          <a:xfrm>
            <a:off x="1974574" y="1275108"/>
            <a:ext cx="2940326" cy="199486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テキスト ボックス 23">
            <a:extLst>
              <a:ext uri="{FF2B5EF4-FFF2-40B4-BE49-F238E27FC236}">
                <a16:creationId xmlns:a16="http://schemas.microsoft.com/office/drawing/2014/main" id="{89DCA30C-7265-43DD-9627-4115F7813176}"/>
              </a:ext>
            </a:extLst>
          </xdr:cNvPr>
          <xdr:cNvSpPr txBox="1"/>
        </xdr:nvSpPr>
        <xdr:spPr>
          <a:xfrm>
            <a:off x="1482251" y="2012674"/>
            <a:ext cx="473206" cy="2559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19" name="テキスト ボックス 41">
            <a:extLst>
              <a:ext uri="{FF2B5EF4-FFF2-40B4-BE49-F238E27FC236}">
                <a16:creationId xmlns:a16="http://schemas.microsoft.com/office/drawing/2014/main" id="{1A526625-8317-4B31-9072-BBC43F524705}"/>
              </a:ext>
            </a:extLst>
          </xdr:cNvPr>
          <xdr:cNvSpPr txBox="1"/>
        </xdr:nvSpPr>
        <xdr:spPr>
          <a:xfrm>
            <a:off x="1466023" y="2217746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20" name="テキスト ボックス 41">
            <a:extLst>
              <a:ext uri="{FF2B5EF4-FFF2-40B4-BE49-F238E27FC236}">
                <a16:creationId xmlns:a16="http://schemas.microsoft.com/office/drawing/2014/main" id="{548766FE-6832-4106-9831-3A1AADB099F7}"/>
              </a:ext>
            </a:extLst>
          </xdr:cNvPr>
          <xdr:cNvSpPr txBox="1"/>
        </xdr:nvSpPr>
        <xdr:spPr>
          <a:xfrm>
            <a:off x="1466023" y="2403846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27" name="テキスト ボックス 41">
            <a:extLst>
              <a:ext uri="{FF2B5EF4-FFF2-40B4-BE49-F238E27FC236}">
                <a16:creationId xmlns:a16="http://schemas.microsoft.com/office/drawing/2014/main" id="{CCEE5CAD-D713-4348-9BDA-51532A742F09}"/>
              </a:ext>
            </a:extLst>
          </xdr:cNvPr>
          <xdr:cNvSpPr txBox="1"/>
        </xdr:nvSpPr>
        <xdr:spPr>
          <a:xfrm>
            <a:off x="1466023" y="2625717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15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  <xdr:twoCellAnchor>
    <xdr:from>
      <xdr:col>1</xdr:col>
      <xdr:colOff>422414</xdr:colOff>
      <xdr:row>22</xdr:row>
      <xdr:rowOff>149087</xdr:rowOff>
    </xdr:from>
    <xdr:to>
      <xdr:col>7</xdr:col>
      <xdr:colOff>180525</xdr:colOff>
      <xdr:row>33</xdr:row>
      <xdr:rowOff>140806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ABC74946-C14A-CE97-8771-C34A6987BF5D}"/>
            </a:ext>
          </a:extLst>
        </xdr:cNvPr>
        <xdr:cNvGrpSpPr/>
      </xdr:nvGrpSpPr>
      <xdr:grpSpPr>
        <a:xfrm>
          <a:off x="1556343" y="4194944"/>
          <a:ext cx="3731396" cy="1987433"/>
          <a:chOff x="1557131" y="4215848"/>
          <a:chExt cx="3882851" cy="1996110"/>
        </a:xfrm>
      </xdr:grpSpPr>
      <xdr:pic>
        <xdr:nvPicPr>
          <xdr:cNvPr id="14" name="図 13">
            <a:extLst>
              <a:ext uri="{FF2B5EF4-FFF2-40B4-BE49-F238E27FC236}">
                <a16:creationId xmlns:a16="http://schemas.microsoft.com/office/drawing/2014/main" id="{F6D6FE69-B5D6-E95F-E644-B2347E7701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831699" y="4238211"/>
            <a:ext cx="3608283" cy="1945373"/>
          </a:xfrm>
          <a:prstGeom prst="rect">
            <a:avLst/>
          </a:prstGeom>
        </xdr:spPr>
      </xdr:pic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8CE9E74-7AAE-404D-8A7F-9356B7D2D50E}"/>
              </a:ext>
            </a:extLst>
          </xdr:cNvPr>
          <xdr:cNvSpPr/>
        </xdr:nvSpPr>
        <xdr:spPr>
          <a:xfrm>
            <a:off x="2067196" y="4215848"/>
            <a:ext cx="2847704" cy="199611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テキスト ボックス 23">
            <a:extLst>
              <a:ext uri="{FF2B5EF4-FFF2-40B4-BE49-F238E27FC236}">
                <a16:creationId xmlns:a16="http://schemas.microsoft.com/office/drawing/2014/main" id="{2730769D-DB9B-41C1-AAA8-9F5309D409D4}"/>
              </a:ext>
            </a:extLst>
          </xdr:cNvPr>
          <xdr:cNvSpPr txBox="1"/>
        </xdr:nvSpPr>
        <xdr:spPr>
          <a:xfrm>
            <a:off x="1573359" y="4431195"/>
            <a:ext cx="473206" cy="2559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30" name="テキスト ボックス 41">
            <a:extLst>
              <a:ext uri="{FF2B5EF4-FFF2-40B4-BE49-F238E27FC236}">
                <a16:creationId xmlns:a16="http://schemas.microsoft.com/office/drawing/2014/main" id="{6C2D8214-F322-47FD-9487-3EFFA4A5E2E9}"/>
              </a:ext>
            </a:extLst>
          </xdr:cNvPr>
          <xdr:cNvSpPr txBox="1"/>
        </xdr:nvSpPr>
        <xdr:spPr>
          <a:xfrm>
            <a:off x="1557131" y="4636267"/>
            <a:ext cx="489434" cy="3252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50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31" name="テキスト ボックス 41">
            <a:extLst>
              <a:ext uri="{FF2B5EF4-FFF2-40B4-BE49-F238E27FC236}">
                <a16:creationId xmlns:a16="http://schemas.microsoft.com/office/drawing/2014/main" id="{5C719E73-F051-4540-B18A-B1C271F85E91}"/>
              </a:ext>
            </a:extLst>
          </xdr:cNvPr>
          <xdr:cNvSpPr txBox="1"/>
        </xdr:nvSpPr>
        <xdr:spPr>
          <a:xfrm>
            <a:off x="1557131" y="4896912"/>
            <a:ext cx="489434" cy="3252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37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173182</xdr:colOff>
      <xdr:row>5</xdr:row>
      <xdr:rowOff>53495</xdr:rowOff>
    </xdr:from>
    <xdr:to>
      <xdr:col>7</xdr:col>
      <xdr:colOff>89602</xdr:colOff>
      <xdr:row>8</xdr:row>
      <xdr:rowOff>100658</xdr:rowOff>
    </xdr:to>
    <xdr:pic>
      <xdr:nvPicPr>
        <xdr:cNvPr id="217" name="図 216">
          <a:extLst>
            <a:ext uri="{FF2B5EF4-FFF2-40B4-BE49-F238E27FC236}">
              <a16:creationId xmlns:a16="http://schemas.microsoft.com/office/drawing/2014/main" id="{0C7DC903-9AD8-719C-03C5-DC16A5469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147" y="1186556"/>
          <a:ext cx="2765638" cy="643511"/>
        </a:xfrm>
        <a:prstGeom prst="rect">
          <a:avLst/>
        </a:prstGeom>
      </xdr:spPr>
    </xdr:pic>
    <xdr:clientData/>
  </xdr:twoCellAnchor>
  <xdr:twoCellAnchor editAs="oneCell">
    <xdr:from>
      <xdr:col>10</xdr:col>
      <xdr:colOff>329046</xdr:colOff>
      <xdr:row>5</xdr:row>
      <xdr:rowOff>68037</xdr:rowOff>
    </xdr:from>
    <xdr:to>
      <xdr:col>15</xdr:col>
      <xdr:colOff>334940</xdr:colOff>
      <xdr:row>8</xdr:row>
      <xdr:rowOff>64074</xdr:rowOff>
    </xdr:to>
    <xdr:pic>
      <xdr:nvPicPr>
        <xdr:cNvPr id="218" name="図 217">
          <a:extLst>
            <a:ext uri="{FF2B5EF4-FFF2-40B4-BE49-F238E27FC236}">
              <a16:creationId xmlns:a16="http://schemas.microsoft.com/office/drawing/2014/main" id="{73E5321B-9EC4-2E97-5792-ADE74B329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42760" y="1197430"/>
          <a:ext cx="2822573" cy="608358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15</xdr:row>
      <xdr:rowOff>135140</xdr:rowOff>
    </xdr:from>
    <xdr:to>
      <xdr:col>7</xdr:col>
      <xdr:colOff>87749</xdr:colOff>
      <xdr:row>20</xdr:row>
      <xdr:rowOff>3925</xdr:rowOff>
    </xdr:to>
    <xdr:pic>
      <xdr:nvPicPr>
        <xdr:cNvPr id="229" name="図 228">
          <a:extLst>
            <a:ext uri="{FF2B5EF4-FFF2-40B4-BE49-F238E27FC236}">
              <a16:creationId xmlns:a16="http://schemas.microsoft.com/office/drawing/2014/main" id="{A601C5C6-2EF1-6641-364E-850190E72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47147" y="3256027"/>
          <a:ext cx="2763785" cy="862698"/>
        </a:xfrm>
        <a:prstGeom prst="rect">
          <a:avLst/>
        </a:prstGeom>
      </xdr:spPr>
    </xdr:pic>
    <xdr:clientData/>
  </xdr:twoCellAnchor>
  <xdr:twoCellAnchor editAs="oneCell">
    <xdr:from>
      <xdr:col>10</xdr:col>
      <xdr:colOff>329046</xdr:colOff>
      <xdr:row>15</xdr:row>
      <xdr:rowOff>68040</xdr:rowOff>
    </xdr:from>
    <xdr:to>
      <xdr:col>15</xdr:col>
      <xdr:colOff>341156</xdr:colOff>
      <xdr:row>20</xdr:row>
      <xdr:rowOff>963</xdr:rowOff>
    </xdr:to>
    <xdr:pic>
      <xdr:nvPicPr>
        <xdr:cNvPr id="230" name="図 229">
          <a:extLst>
            <a:ext uri="{FF2B5EF4-FFF2-40B4-BE49-F238E27FC236}">
              <a16:creationId xmlns:a16="http://schemas.microsoft.com/office/drawing/2014/main" id="{AECB29F9-8028-7A77-4CC3-F77295CC3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42760" y="2830290"/>
          <a:ext cx="2828789" cy="951058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21</xdr:row>
      <xdr:rowOff>7204</xdr:rowOff>
    </xdr:from>
    <xdr:to>
      <xdr:col>7</xdr:col>
      <xdr:colOff>75556</xdr:colOff>
      <xdr:row>23</xdr:row>
      <xdr:rowOff>187952</xdr:rowOff>
    </xdr:to>
    <xdr:pic>
      <xdr:nvPicPr>
        <xdr:cNvPr id="231" name="図 230">
          <a:extLst>
            <a:ext uri="{FF2B5EF4-FFF2-40B4-BE49-F238E27FC236}">
              <a16:creationId xmlns:a16="http://schemas.microsoft.com/office/drawing/2014/main" id="{03FA0064-6260-8291-2058-160F067D5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57476" y="4231822"/>
          <a:ext cx="2737462" cy="584159"/>
        </a:xfrm>
        <a:prstGeom prst="rect">
          <a:avLst/>
        </a:prstGeom>
      </xdr:spPr>
    </xdr:pic>
    <xdr:clientData/>
  </xdr:twoCellAnchor>
  <xdr:twoCellAnchor editAs="oneCell">
    <xdr:from>
      <xdr:col>10</xdr:col>
      <xdr:colOff>329046</xdr:colOff>
      <xdr:row>21</xdr:row>
      <xdr:rowOff>40823</xdr:rowOff>
    </xdr:from>
    <xdr:to>
      <xdr:col>15</xdr:col>
      <xdr:colOff>444797</xdr:colOff>
      <xdr:row>24</xdr:row>
      <xdr:rowOff>32057</xdr:rowOff>
    </xdr:to>
    <xdr:pic>
      <xdr:nvPicPr>
        <xdr:cNvPr id="232" name="図 231">
          <a:extLst>
            <a:ext uri="{FF2B5EF4-FFF2-40B4-BE49-F238E27FC236}">
              <a16:creationId xmlns:a16="http://schemas.microsoft.com/office/drawing/2014/main" id="{BBFA957F-10D8-5A7E-DEA7-7F1ECEFDB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42760" y="4313466"/>
          <a:ext cx="2932430" cy="603556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25</xdr:row>
      <xdr:rowOff>66215</xdr:rowOff>
    </xdr:from>
    <xdr:to>
      <xdr:col>7</xdr:col>
      <xdr:colOff>1340</xdr:colOff>
      <xdr:row>28</xdr:row>
      <xdr:rowOff>54800</xdr:rowOff>
    </xdr:to>
    <xdr:pic>
      <xdr:nvPicPr>
        <xdr:cNvPr id="233" name="図 232">
          <a:extLst>
            <a:ext uri="{FF2B5EF4-FFF2-40B4-BE49-F238E27FC236}">
              <a16:creationId xmlns:a16="http://schemas.microsoft.com/office/drawing/2014/main" id="{1D3A6878-F158-53CC-1785-4E4C0E2DA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57476" y="4895950"/>
          <a:ext cx="2660045" cy="602507"/>
        </a:xfrm>
        <a:prstGeom prst="rect">
          <a:avLst/>
        </a:prstGeom>
      </xdr:spPr>
    </xdr:pic>
    <xdr:clientData/>
  </xdr:twoCellAnchor>
  <xdr:twoCellAnchor editAs="oneCell">
    <xdr:from>
      <xdr:col>10</xdr:col>
      <xdr:colOff>329046</xdr:colOff>
      <xdr:row>25</xdr:row>
      <xdr:rowOff>14847</xdr:rowOff>
    </xdr:from>
    <xdr:to>
      <xdr:col>15</xdr:col>
      <xdr:colOff>330818</xdr:colOff>
      <xdr:row>28</xdr:row>
      <xdr:rowOff>13238</xdr:rowOff>
    </xdr:to>
    <xdr:pic>
      <xdr:nvPicPr>
        <xdr:cNvPr id="238" name="図 237">
          <a:extLst>
            <a:ext uri="{FF2B5EF4-FFF2-40B4-BE49-F238E27FC236}">
              <a16:creationId xmlns:a16="http://schemas.microsoft.com/office/drawing/2014/main" id="{B8FE557C-3E90-50CA-BDEE-BC3B56702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642760" y="4614061"/>
          <a:ext cx="2818451" cy="610712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29</xdr:row>
      <xdr:rowOff>121228</xdr:rowOff>
    </xdr:from>
    <xdr:to>
      <xdr:col>6</xdr:col>
      <xdr:colOff>639037</xdr:colOff>
      <xdr:row>33</xdr:row>
      <xdr:rowOff>186144</xdr:rowOff>
    </xdr:to>
    <xdr:pic>
      <xdr:nvPicPr>
        <xdr:cNvPr id="239" name="図 238">
          <a:extLst>
            <a:ext uri="{FF2B5EF4-FFF2-40B4-BE49-F238E27FC236}">
              <a16:creationId xmlns:a16="http://schemas.microsoft.com/office/drawing/2014/main" id="{FE676F34-F07A-9CD6-CBAF-79A197054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57476" y="5578493"/>
          <a:ext cx="2617385" cy="871740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34</xdr:row>
      <xdr:rowOff>133736</xdr:rowOff>
    </xdr:from>
    <xdr:to>
      <xdr:col>7</xdr:col>
      <xdr:colOff>150568</xdr:colOff>
      <xdr:row>40</xdr:row>
      <xdr:rowOff>41577</xdr:rowOff>
    </xdr:to>
    <xdr:pic>
      <xdr:nvPicPr>
        <xdr:cNvPr id="240" name="図 239">
          <a:extLst>
            <a:ext uri="{FF2B5EF4-FFF2-40B4-BE49-F238E27FC236}">
              <a16:creationId xmlns:a16="http://schemas.microsoft.com/office/drawing/2014/main" id="{1F1B78B3-3079-D319-F6FC-735EABB7D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241468" y="6569915"/>
          <a:ext cx="2794064" cy="1132484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6</xdr:row>
      <xdr:rowOff>49480</xdr:rowOff>
    </xdr:from>
    <xdr:to>
      <xdr:col>23</xdr:col>
      <xdr:colOff>585636</xdr:colOff>
      <xdr:row>9</xdr:row>
      <xdr:rowOff>35678</xdr:rowOff>
    </xdr:to>
    <xdr:pic>
      <xdr:nvPicPr>
        <xdr:cNvPr id="242" name="図 241">
          <a:extLst>
            <a:ext uri="{FF2B5EF4-FFF2-40B4-BE49-F238E27FC236}">
              <a16:creationId xmlns:a16="http://schemas.microsoft.com/office/drawing/2014/main" id="{1C733FAC-C2D7-A43A-22A2-565FE2ECE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593284" y="1382980"/>
          <a:ext cx="2980495" cy="598519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10</xdr:row>
      <xdr:rowOff>111336</xdr:rowOff>
    </xdr:from>
    <xdr:to>
      <xdr:col>23</xdr:col>
      <xdr:colOff>524670</xdr:colOff>
      <xdr:row>14</xdr:row>
      <xdr:rowOff>80300</xdr:rowOff>
    </xdr:to>
    <xdr:pic>
      <xdr:nvPicPr>
        <xdr:cNvPr id="243" name="図 242">
          <a:extLst>
            <a:ext uri="{FF2B5EF4-FFF2-40B4-BE49-F238E27FC236}">
              <a16:creationId xmlns:a16="http://schemas.microsoft.com/office/drawing/2014/main" id="{C5A24EAD-CBFA-8AE0-A76D-39D892965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593284" y="2261265"/>
          <a:ext cx="2919529" cy="785392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15</xdr:row>
      <xdr:rowOff>101438</xdr:rowOff>
    </xdr:from>
    <xdr:to>
      <xdr:col>23</xdr:col>
      <xdr:colOff>396643</xdr:colOff>
      <xdr:row>20</xdr:row>
      <xdr:rowOff>2909</xdr:rowOff>
    </xdr:to>
    <xdr:pic>
      <xdr:nvPicPr>
        <xdr:cNvPr id="244" name="図 243">
          <a:extLst>
            <a:ext uri="{FF2B5EF4-FFF2-40B4-BE49-F238E27FC236}">
              <a16:creationId xmlns:a16="http://schemas.microsoft.com/office/drawing/2014/main" id="{0E474460-6141-FA99-7E65-307491662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593284" y="3271902"/>
          <a:ext cx="2791502" cy="917925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21</xdr:row>
      <xdr:rowOff>13607</xdr:rowOff>
    </xdr:from>
    <xdr:to>
      <xdr:col>23</xdr:col>
      <xdr:colOff>488091</xdr:colOff>
      <xdr:row>23</xdr:row>
      <xdr:rowOff>197816</xdr:rowOff>
    </xdr:to>
    <xdr:pic>
      <xdr:nvPicPr>
        <xdr:cNvPr id="245" name="図 244">
          <a:extLst>
            <a:ext uri="{FF2B5EF4-FFF2-40B4-BE49-F238E27FC236}">
              <a16:creationId xmlns:a16="http://schemas.microsoft.com/office/drawing/2014/main" id="{D7A1D303-0648-51C2-D8A3-293F2F2D9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593284" y="4408714"/>
          <a:ext cx="2882950" cy="592423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25</xdr:row>
      <xdr:rowOff>127411</xdr:rowOff>
    </xdr:from>
    <xdr:to>
      <xdr:col>23</xdr:col>
      <xdr:colOff>414933</xdr:colOff>
      <xdr:row>29</xdr:row>
      <xdr:rowOff>121556</xdr:rowOff>
    </xdr:to>
    <xdr:pic>
      <xdr:nvPicPr>
        <xdr:cNvPr id="246" name="図 245">
          <a:extLst>
            <a:ext uri="{FF2B5EF4-FFF2-40B4-BE49-F238E27FC236}">
              <a16:creationId xmlns:a16="http://schemas.microsoft.com/office/drawing/2014/main" id="{BCC4A837-FB22-F608-AAFE-FFB280642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593284" y="5338947"/>
          <a:ext cx="2809792" cy="810573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30</xdr:row>
      <xdr:rowOff>173181</xdr:rowOff>
    </xdr:from>
    <xdr:to>
      <xdr:col>23</xdr:col>
      <xdr:colOff>421029</xdr:colOff>
      <xdr:row>34</xdr:row>
      <xdr:rowOff>177133</xdr:rowOff>
    </xdr:to>
    <xdr:pic>
      <xdr:nvPicPr>
        <xdr:cNvPr id="247" name="図 246">
          <a:extLst>
            <a:ext uri="{FF2B5EF4-FFF2-40B4-BE49-F238E27FC236}">
              <a16:creationId xmlns:a16="http://schemas.microsoft.com/office/drawing/2014/main" id="{98E1786F-5CD9-41F5-06D1-6B1BDFBEC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593284" y="5997038"/>
          <a:ext cx="2815888" cy="820381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34</xdr:row>
      <xdr:rowOff>111334</xdr:rowOff>
    </xdr:from>
    <xdr:to>
      <xdr:col>23</xdr:col>
      <xdr:colOff>347871</xdr:colOff>
      <xdr:row>39</xdr:row>
      <xdr:rowOff>136531</xdr:rowOff>
    </xdr:to>
    <xdr:pic>
      <xdr:nvPicPr>
        <xdr:cNvPr id="248" name="図 247">
          <a:extLst>
            <a:ext uri="{FF2B5EF4-FFF2-40B4-BE49-F238E27FC236}">
              <a16:creationId xmlns:a16="http://schemas.microsoft.com/office/drawing/2014/main" id="{729BDAC9-D3E4-8AE4-7773-21C7CFF39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593284" y="7159834"/>
          <a:ext cx="2742730" cy="1045733"/>
        </a:xfrm>
        <a:prstGeom prst="rect">
          <a:avLst/>
        </a:prstGeom>
      </xdr:spPr>
    </xdr:pic>
    <xdr:clientData/>
  </xdr:twoCellAnchor>
  <xdr:twoCellAnchor editAs="oneCell">
    <xdr:from>
      <xdr:col>27</xdr:col>
      <xdr:colOff>329046</xdr:colOff>
      <xdr:row>6</xdr:row>
      <xdr:rowOff>63088</xdr:rowOff>
    </xdr:from>
    <xdr:to>
      <xdr:col>31</xdr:col>
      <xdr:colOff>624691</xdr:colOff>
      <xdr:row>9</xdr:row>
      <xdr:rowOff>43189</xdr:rowOff>
    </xdr:to>
    <xdr:pic>
      <xdr:nvPicPr>
        <xdr:cNvPr id="249" name="図 248">
          <a:extLst>
            <a:ext uri="{FF2B5EF4-FFF2-40B4-BE49-F238E27FC236}">
              <a16:creationId xmlns:a16="http://schemas.microsoft.com/office/drawing/2014/main" id="{6E84621A-CEB2-D011-F11E-36DBB3BDC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6630403" y="1396588"/>
          <a:ext cx="3017074" cy="592422"/>
        </a:xfrm>
        <a:prstGeom prst="rect">
          <a:avLst/>
        </a:prstGeom>
      </xdr:spPr>
    </xdr:pic>
    <xdr:clientData/>
  </xdr:twoCellAnchor>
  <xdr:twoCellAnchor editAs="oneCell">
    <xdr:from>
      <xdr:col>27</xdr:col>
      <xdr:colOff>363682</xdr:colOff>
      <xdr:row>15</xdr:row>
      <xdr:rowOff>82884</xdr:rowOff>
    </xdr:from>
    <xdr:to>
      <xdr:col>31</xdr:col>
      <xdr:colOff>427659</xdr:colOff>
      <xdr:row>19</xdr:row>
      <xdr:rowOff>194187</xdr:rowOff>
    </xdr:to>
    <xdr:pic>
      <xdr:nvPicPr>
        <xdr:cNvPr id="251" name="図 250">
          <a:extLst>
            <a:ext uri="{FF2B5EF4-FFF2-40B4-BE49-F238E27FC236}">
              <a16:creationId xmlns:a16="http://schemas.microsoft.com/office/drawing/2014/main" id="{24486917-7106-FDF3-557D-6A2C42A2B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665039" y="3253348"/>
          <a:ext cx="2785406" cy="927732"/>
        </a:xfrm>
        <a:prstGeom prst="rect">
          <a:avLst/>
        </a:prstGeom>
      </xdr:spPr>
    </xdr:pic>
    <xdr:clientData/>
  </xdr:twoCellAnchor>
  <xdr:twoCellAnchor editAs="oneCell">
    <xdr:from>
      <xdr:col>27</xdr:col>
      <xdr:colOff>381000</xdr:colOff>
      <xdr:row>21</xdr:row>
      <xdr:rowOff>22267</xdr:rowOff>
    </xdr:from>
    <xdr:to>
      <xdr:col>31</xdr:col>
      <xdr:colOff>542521</xdr:colOff>
      <xdr:row>24</xdr:row>
      <xdr:rowOff>2367</xdr:rowOff>
    </xdr:to>
    <xdr:pic>
      <xdr:nvPicPr>
        <xdr:cNvPr id="252" name="図 251">
          <a:extLst>
            <a:ext uri="{FF2B5EF4-FFF2-40B4-BE49-F238E27FC236}">
              <a16:creationId xmlns:a16="http://schemas.microsoft.com/office/drawing/2014/main" id="{91BF834F-8267-961A-F779-19BFC4CEA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682357" y="4417374"/>
          <a:ext cx="2882950" cy="592422"/>
        </a:xfrm>
        <a:prstGeom prst="rect">
          <a:avLst/>
        </a:prstGeom>
      </xdr:spPr>
    </xdr:pic>
    <xdr:clientData/>
  </xdr:twoCellAnchor>
  <xdr:twoCellAnchor editAs="oneCell">
    <xdr:from>
      <xdr:col>27</xdr:col>
      <xdr:colOff>311727</xdr:colOff>
      <xdr:row>25</xdr:row>
      <xdr:rowOff>113807</xdr:rowOff>
    </xdr:from>
    <xdr:to>
      <xdr:col>31</xdr:col>
      <xdr:colOff>400090</xdr:colOff>
      <xdr:row>29</xdr:row>
      <xdr:rowOff>81179</xdr:rowOff>
    </xdr:to>
    <xdr:pic>
      <xdr:nvPicPr>
        <xdr:cNvPr id="253" name="図 252">
          <a:extLst>
            <a:ext uri="{FF2B5EF4-FFF2-40B4-BE49-F238E27FC236}">
              <a16:creationId xmlns:a16="http://schemas.microsoft.com/office/drawing/2014/main" id="{D87B1E17-FA5B-EF80-956D-583B4E27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613084" y="5325343"/>
          <a:ext cx="2809792" cy="783800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45</xdr:row>
      <xdr:rowOff>111040</xdr:rowOff>
    </xdr:from>
    <xdr:to>
      <xdr:col>7</xdr:col>
      <xdr:colOff>333464</xdr:colOff>
      <xdr:row>49</xdr:row>
      <xdr:rowOff>17448</xdr:rowOff>
    </xdr:to>
    <xdr:pic>
      <xdr:nvPicPr>
        <xdr:cNvPr id="254" name="図 253">
          <a:extLst>
            <a:ext uri="{FF2B5EF4-FFF2-40B4-BE49-F238E27FC236}">
              <a16:creationId xmlns:a16="http://schemas.microsoft.com/office/drawing/2014/main" id="{6549CDD0-478E-91F1-394D-FDBCD82B0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257476" y="8302540"/>
          <a:ext cx="2995370" cy="713232"/>
        </a:xfrm>
        <a:prstGeom prst="rect">
          <a:avLst/>
        </a:prstGeom>
      </xdr:spPr>
    </xdr:pic>
    <xdr:clientData/>
  </xdr:twoCellAnchor>
  <xdr:twoCellAnchor editAs="oneCell">
    <xdr:from>
      <xdr:col>10</xdr:col>
      <xdr:colOff>329046</xdr:colOff>
      <xdr:row>45</xdr:row>
      <xdr:rowOff>86591</xdr:rowOff>
    </xdr:from>
    <xdr:to>
      <xdr:col>15</xdr:col>
      <xdr:colOff>458845</xdr:colOff>
      <xdr:row>48</xdr:row>
      <xdr:rowOff>133755</xdr:rowOff>
    </xdr:to>
    <xdr:pic>
      <xdr:nvPicPr>
        <xdr:cNvPr id="255" name="図 254">
          <a:extLst>
            <a:ext uri="{FF2B5EF4-FFF2-40B4-BE49-F238E27FC236}">
              <a16:creationId xmlns:a16="http://schemas.microsoft.com/office/drawing/2014/main" id="{3F737C97-42A3-5B3E-E086-6C358C48E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642760" y="8808770"/>
          <a:ext cx="2946478" cy="659485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51</xdr:row>
      <xdr:rowOff>165028</xdr:rowOff>
    </xdr:from>
    <xdr:to>
      <xdr:col>7</xdr:col>
      <xdr:colOff>168857</xdr:colOff>
      <xdr:row>55</xdr:row>
      <xdr:rowOff>93613</xdr:rowOff>
    </xdr:to>
    <xdr:pic>
      <xdr:nvPicPr>
        <xdr:cNvPr id="256" name="図 255">
          <a:extLst>
            <a:ext uri="{FF2B5EF4-FFF2-40B4-BE49-F238E27FC236}">
              <a16:creationId xmlns:a16="http://schemas.microsoft.com/office/drawing/2014/main" id="{C1D9C7E7-E1A6-456D-78F3-FE2612B6A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257476" y="8961646"/>
          <a:ext cx="2830763" cy="735408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56</xdr:row>
      <xdr:rowOff>102888</xdr:rowOff>
    </xdr:from>
    <xdr:to>
      <xdr:col>7</xdr:col>
      <xdr:colOff>205436</xdr:colOff>
      <xdr:row>61</xdr:row>
      <xdr:rowOff>16373</xdr:rowOff>
    </xdr:to>
    <xdr:pic>
      <xdr:nvPicPr>
        <xdr:cNvPr id="258" name="図 257">
          <a:extLst>
            <a:ext uri="{FF2B5EF4-FFF2-40B4-BE49-F238E27FC236}">
              <a16:creationId xmlns:a16="http://schemas.microsoft.com/office/drawing/2014/main" id="{6C3B36BB-541B-5200-4493-836CA81E7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257476" y="9908035"/>
          <a:ext cx="2867342" cy="922014"/>
        </a:xfrm>
        <a:prstGeom prst="rect">
          <a:avLst/>
        </a:prstGeom>
      </xdr:spPr>
    </xdr:pic>
    <xdr:clientData/>
  </xdr:twoCellAnchor>
  <xdr:twoCellAnchor editAs="oneCell">
    <xdr:from>
      <xdr:col>10</xdr:col>
      <xdr:colOff>329046</xdr:colOff>
      <xdr:row>56</xdr:row>
      <xdr:rowOff>85356</xdr:rowOff>
    </xdr:from>
    <xdr:to>
      <xdr:col>15</xdr:col>
      <xdr:colOff>300335</xdr:colOff>
      <xdr:row>61</xdr:row>
      <xdr:rowOff>8633</xdr:rowOff>
    </xdr:to>
    <xdr:pic>
      <xdr:nvPicPr>
        <xdr:cNvPr id="259" name="図 258">
          <a:extLst>
            <a:ext uri="{FF2B5EF4-FFF2-40B4-BE49-F238E27FC236}">
              <a16:creationId xmlns:a16="http://schemas.microsoft.com/office/drawing/2014/main" id="{1DD2B3EF-0F85-0460-C2E1-30D0A2F29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642760" y="10807785"/>
          <a:ext cx="2787968" cy="943813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62</xdr:row>
      <xdr:rowOff>22412</xdr:rowOff>
    </xdr:from>
    <xdr:to>
      <xdr:col>7</xdr:col>
      <xdr:colOff>199340</xdr:colOff>
      <xdr:row>65</xdr:row>
      <xdr:rowOff>8611</xdr:rowOff>
    </xdr:to>
    <xdr:pic>
      <xdr:nvPicPr>
        <xdr:cNvPr id="260" name="図 259">
          <a:extLst>
            <a:ext uri="{FF2B5EF4-FFF2-40B4-BE49-F238E27FC236}">
              <a16:creationId xmlns:a16="http://schemas.microsoft.com/office/drawing/2014/main" id="{62D44D5B-D78B-A3F9-AD68-74FEBCCA4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257476" y="11037794"/>
          <a:ext cx="2861246" cy="591317"/>
        </a:xfrm>
        <a:prstGeom prst="rect">
          <a:avLst/>
        </a:prstGeom>
      </xdr:spPr>
    </xdr:pic>
    <xdr:clientData/>
  </xdr:twoCellAnchor>
  <xdr:twoCellAnchor editAs="oneCell">
    <xdr:from>
      <xdr:col>10</xdr:col>
      <xdr:colOff>329046</xdr:colOff>
      <xdr:row>62</xdr:row>
      <xdr:rowOff>51954</xdr:rowOff>
    </xdr:from>
    <xdr:to>
      <xdr:col>15</xdr:col>
      <xdr:colOff>367397</xdr:colOff>
      <xdr:row>65</xdr:row>
      <xdr:rowOff>32055</xdr:rowOff>
    </xdr:to>
    <xdr:pic>
      <xdr:nvPicPr>
        <xdr:cNvPr id="261" name="図 260">
          <a:extLst>
            <a:ext uri="{FF2B5EF4-FFF2-40B4-BE49-F238E27FC236}">
              <a16:creationId xmlns:a16="http://schemas.microsoft.com/office/drawing/2014/main" id="{FC8F4BE0-0B17-AEA6-8935-6A67FFF10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642760" y="11971811"/>
          <a:ext cx="2855030" cy="592422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66</xdr:row>
      <xdr:rowOff>8147</xdr:rowOff>
    </xdr:from>
    <xdr:to>
      <xdr:col>7</xdr:col>
      <xdr:colOff>339560</xdr:colOff>
      <xdr:row>70</xdr:row>
      <xdr:rowOff>136415</xdr:rowOff>
    </xdr:to>
    <xdr:pic>
      <xdr:nvPicPr>
        <xdr:cNvPr id="262" name="図 261">
          <a:extLst>
            <a:ext uri="{FF2B5EF4-FFF2-40B4-BE49-F238E27FC236}">
              <a16:creationId xmlns:a16="http://schemas.microsoft.com/office/drawing/2014/main" id="{76D13714-7002-0B19-C616-F5C5962C6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241468" y="11955218"/>
          <a:ext cx="2983056" cy="944696"/>
        </a:xfrm>
        <a:prstGeom prst="rect">
          <a:avLst/>
        </a:prstGeom>
      </xdr:spPr>
    </xdr:pic>
    <xdr:clientData/>
  </xdr:twoCellAnchor>
  <xdr:twoCellAnchor editAs="oneCell">
    <xdr:from>
      <xdr:col>10</xdr:col>
      <xdr:colOff>329046</xdr:colOff>
      <xdr:row>66</xdr:row>
      <xdr:rowOff>122464</xdr:rowOff>
    </xdr:from>
    <xdr:to>
      <xdr:col>15</xdr:col>
      <xdr:colOff>391783</xdr:colOff>
      <xdr:row>70</xdr:row>
      <xdr:rowOff>181284</xdr:rowOff>
    </xdr:to>
    <xdr:pic>
      <xdr:nvPicPr>
        <xdr:cNvPr id="263" name="図 262">
          <a:extLst>
            <a:ext uri="{FF2B5EF4-FFF2-40B4-BE49-F238E27FC236}">
              <a16:creationId xmlns:a16="http://schemas.microsoft.com/office/drawing/2014/main" id="{2B202845-927F-9E3E-171E-8DA14F979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642760" y="12885964"/>
          <a:ext cx="2879416" cy="875248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71</xdr:row>
      <xdr:rowOff>148075</xdr:rowOff>
    </xdr:from>
    <xdr:to>
      <xdr:col>7</xdr:col>
      <xdr:colOff>156664</xdr:colOff>
      <xdr:row>75</xdr:row>
      <xdr:rowOff>133737</xdr:rowOff>
    </xdr:to>
    <xdr:pic>
      <xdr:nvPicPr>
        <xdr:cNvPr id="264" name="図 263">
          <a:extLst>
            <a:ext uri="{FF2B5EF4-FFF2-40B4-BE49-F238E27FC236}">
              <a16:creationId xmlns:a16="http://schemas.microsoft.com/office/drawing/2014/main" id="{71E28D98-16E2-361F-FD0B-BA081019E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241468" y="14748539"/>
          <a:ext cx="2800160" cy="802091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75</xdr:row>
      <xdr:rowOff>164526</xdr:rowOff>
    </xdr:from>
    <xdr:to>
      <xdr:col>7</xdr:col>
      <xdr:colOff>284691</xdr:colOff>
      <xdr:row>81</xdr:row>
      <xdr:rowOff>156714</xdr:rowOff>
    </xdr:to>
    <xdr:pic>
      <xdr:nvPicPr>
        <xdr:cNvPr id="265" name="図 264">
          <a:extLst>
            <a:ext uri="{FF2B5EF4-FFF2-40B4-BE49-F238E27FC236}">
              <a16:creationId xmlns:a16="http://schemas.microsoft.com/office/drawing/2014/main" id="{F00FD2CF-6DF6-FC56-17EC-075BADCD1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241468" y="15581419"/>
          <a:ext cx="2928187" cy="1216831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46</xdr:row>
      <xdr:rowOff>75458</xdr:rowOff>
    </xdr:from>
    <xdr:to>
      <xdr:col>23</xdr:col>
      <xdr:colOff>591555</xdr:colOff>
      <xdr:row>49</xdr:row>
      <xdr:rowOff>86042</xdr:rowOff>
    </xdr:to>
    <xdr:pic>
      <xdr:nvPicPr>
        <xdr:cNvPr id="266" name="図 265">
          <a:extLst>
            <a:ext uri="{FF2B5EF4-FFF2-40B4-BE49-F238E27FC236}">
              <a16:creationId xmlns:a16="http://schemas.microsoft.com/office/drawing/2014/main" id="{29FF0700-7F76-FC19-9E46-D8277F98F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1593284" y="9573244"/>
          <a:ext cx="2986414" cy="622905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51</xdr:row>
      <xdr:rowOff>69275</xdr:rowOff>
    </xdr:from>
    <xdr:to>
      <xdr:col>24</xdr:col>
      <xdr:colOff>191638</xdr:colOff>
      <xdr:row>55</xdr:row>
      <xdr:rowOff>22245</xdr:rowOff>
    </xdr:to>
    <xdr:pic>
      <xdr:nvPicPr>
        <xdr:cNvPr id="267" name="図 266">
          <a:extLst>
            <a:ext uri="{FF2B5EF4-FFF2-40B4-BE49-F238E27FC236}">
              <a16:creationId xmlns:a16="http://schemas.microsoft.com/office/drawing/2014/main" id="{A6261D91-273F-ADC1-439A-E701939C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1593284" y="10587596"/>
          <a:ext cx="3266854" cy="769399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56</xdr:row>
      <xdr:rowOff>81645</xdr:rowOff>
    </xdr:from>
    <xdr:to>
      <xdr:col>23</xdr:col>
      <xdr:colOff>433222</xdr:colOff>
      <xdr:row>60</xdr:row>
      <xdr:rowOff>190740</xdr:rowOff>
    </xdr:to>
    <xdr:pic>
      <xdr:nvPicPr>
        <xdr:cNvPr id="268" name="図 267">
          <a:extLst>
            <a:ext uri="{FF2B5EF4-FFF2-40B4-BE49-F238E27FC236}">
              <a16:creationId xmlns:a16="http://schemas.microsoft.com/office/drawing/2014/main" id="{85668811-D725-FCD3-5016-3B80DA665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1593284" y="11620502"/>
          <a:ext cx="2828081" cy="925524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62</xdr:row>
      <xdr:rowOff>17318</xdr:rowOff>
    </xdr:from>
    <xdr:to>
      <xdr:col>23</xdr:col>
      <xdr:colOff>475898</xdr:colOff>
      <xdr:row>64</xdr:row>
      <xdr:rowOff>195713</xdr:rowOff>
    </xdr:to>
    <xdr:pic>
      <xdr:nvPicPr>
        <xdr:cNvPr id="269" name="図 268">
          <a:extLst>
            <a:ext uri="{FF2B5EF4-FFF2-40B4-BE49-F238E27FC236}">
              <a16:creationId xmlns:a16="http://schemas.microsoft.com/office/drawing/2014/main" id="{AB8CB228-FB32-3F85-B680-8C863165E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1593284" y="11964389"/>
          <a:ext cx="2870757" cy="586609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66</xdr:row>
      <xdr:rowOff>117513</xdr:rowOff>
    </xdr:from>
    <xdr:to>
      <xdr:col>23</xdr:col>
      <xdr:colOff>414933</xdr:colOff>
      <xdr:row>70</xdr:row>
      <xdr:rowOff>48308</xdr:rowOff>
    </xdr:to>
    <xdr:pic>
      <xdr:nvPicPr>
        <xdr:cNvPr id="270" name="図 269">
          <a:extLst>
            <a:ext uri="{FF2B5EF4-FFF2-40B4-BE49-F238E27FC236}">
              <a16:creationId xmlns:a16="http://schemas.microsoft.com/office/drawing/2014/main" id="{C4C9C22B-7A9A-97EB-228D-91DD3E17D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1593284" y="13697442"/>
          <a:ext cx="2809792" cy="747223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71</xdr:row>
      <xdr:rowOff>163286</xdr:rowOff>
    </xdr:from>
    <xdr:to>
      <xdr:col>23</xdr:col>
      <xdr:colOff>421029</xdr:colOff>
      <xdr:row>75</xdr:row>
      <xdr:rowOff>136754</xdr:rowOff>
    </xdr:to>
    <xdr:pic>
      <xdr:nvPicPr>
        <xdr:cNvPr id="271" name="図 270">
          <a:extLst>
            <a:ext uri="{FF2B5EF4-FFF2-40B4-BE49-F238E27FC236}">
              <a16:creationId xmlns:a16="http://schemas.microsoft.com/office/drawing/2014/main" id="{F9AA76B6-2D79-D4B3-0C47-160B53E6D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1593284" y="14763750"/>
          <a:ext cx="2815888" cy="789897"/>
        </a:xfrm>
        <a:prstGeom prst="rect">
          <a:avLst/>
        </a:prstGeom>
      </xdr:spPr>
    </xdr:pic>
    <xdr:clientData/>
  </xdr:twoCellAnchor>
  <xdr:twoCellAnchor editAs="oneCell">
    <xdr:from>
      <xdr:col>19</xdr:col>
      <xdr:colOff>326570</xdr:colOff>
      <xdr:row>75</xdr:row>
      <xdr:rowOff>126177</xdr:rowOff>
    </xdr:from>
    <xdr:to>
      <xdr:col>23</xdr:col>
      <xdr:colOff>640327</xdr:colOff>
      <xdr:row>81</xdr:row>
      <xdr:rowOff>124461</xdr:rowOff>
    </xdr:to>
    <xdr:pic>
      <xdr:nvPicPr>
        <xdr:cNvPr id="272" name="図 271">
          <a:extLst>
            <a:ext uri="{FF2B5EF4-FFF2-40B4-BE49-F238E27FC236}">
              <a16:creationId xmlns:a16="http://schemas.microsoft.com/office/drawing/2014/main" id="{B5FE9464-CEE6-1D82-AE36-01B552EBB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1593284" y="15543070"/>
          <a:ext cx="3035186" cy="1222927"/>
        </a:xfrm>
        <a:prstGeom prst="rect">
          <a:avLst/>
        </a:prstGeom>
      </xdr:spPr>
    </xdr:pic>
    <xdr:clientData/>
  </xdr:twoCellAnchor>
  <xdr:twoCellAnchor editAs="oneCell">
    <xdr:from>
      <xdr:col>27</xdr:col>
      <xdr:colOff>536864</xdr:colOff>
      <xdr:row>46</xdr:row>
      <xdr:rowOff>77931</xdr:rowOff>
    </xdr:from>
    <xdr:to>
      <xdr:col>32</xdr:col>
      <xdr:colOff>72720</xdr:colOff>
      <xdr:row>49</xdr:row>
      <xdr:rowOff>133577</xdr:rowOff>
    </xdr:to>
    <xdr:pic>
      <xdr:nvPicPr>
        <xdr:cNvPr id="273" name="図 272">
          <a:extLst>
            <a:ext uri="{FF2B5EF4-FFF2-40B4-BE49-F238E27FC236}">
              <a16:creationId xmlns:a16="http://schemas.microsoft.com/office/drawing/2014/main" id="{AC8A7416-09A3-70D9-B4AB-0F87823A2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6838221" y="9575717"/>
          <a:ext cx="2937642" cy="667967"/>
        </a:xfrm>
        <a:prstGeom prst="rect">
          <a:avLst/>
        </a:prstGeom>
      </xdr:spPr>
    </xdr:pic>
    <xdr:clientData/>
  </xdr:twoCellAnchor>
  <xdr:twoCellAnchor editAs="oneCell">
    <xdr:from>
      <xdr:col>27</xdr:col>
      <xdr:colOff>415636</xdr:colOff>
      <xdr:row>51</xdr:row>
      <xdr:rowOff>95254</xdr:rowOff>
    </xdr:from>
    <xdr:to>
      <xdr:col>32</xdr:col>
      <xdr:colOff>177064</xdr:colOff>
      <xdr:row>55</xdr:row>
      <xdr:rowOff>42127</xdr:rowOff>
    </xdr:to>
    <xdr:pic>
      <xdr:nvPicPr>
        <xdr:cNvPr id="274" name="図 273">
          <a:extLst>
            <a:ext uri="{FF2B5EF4-FFF2-40B4-BE49-F238E27FC236}">
              <a16:creationId xmlns:a16="http://schemas.microsoft.com/office/drawing/2014/main" id="{D1F4D68C-D8E4-2F0E-261D-954682636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6716993" y="10613575"/>
          <a:ext cx="3163214" cy="763302"/>
        </a:xfrm>
        <a:prstGeom prst="rect">
          <a:avLst/>
        </a:prstGeom>
      </xdr:spPr>
    </xdr:pic>
    <xdr:clientData/>
  </xdr:twoCellAnchor>
  <xdr:twoCellAnchor editAs="oneCell">
    <xdr:from>
      <xdr:col>27</xdr:col>
      <xdr:colOff>432954</xdr:colOff>
      <xdr:row>56</xdr:row>
      <xdr:rowOff>70510</xdr:rowOff>
    </xdr:from>
    <xdr:to>
      <xdr:col>31</xdr:col>
      <xdr:colOff>259166</xdr:colOff>
      <xdr:row>60</xdr:row>
      <xdr:rowOff>185701</xdr:rowOff>
    </xdr:to>
    <xdr:pic>
      <xdr:nvPicPr>
        <xdr:cNvPr id="275" name="図 274">
          <a:extLst>
            <a:ext uri="{FF2B5EF4-FFF2-40B4-BE49-F238E27FC236}">
              <a16:creationId xmlns:a16="http://schemas.microsoft.com/office/drawing/2014/main" id="{587A54AA-DE0C-2C33-4020-DDF127556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6734311" y="11609367"/>
          <a:ext cx="2547641" cy="931620"/>
        </a:xfrm>
        <a:prstGeom prst="rect">
          <a:avLst/>
        </a:prstGeom>
      </xdr:spPr>
    </xdr:pic>
    <xdr:clientData/>
  </xdr:twoCellAnchor>
  <xdr:twoCellAnchor editAs="oneCell">
    <xdr:from>
      <xdr:col>27</xdr:col>
      <xdr:colOff>398318</xdr:colOff>
      <xdr:row>62</xdr:row>
      <xdr:rowOff>11133</xdr:rowOff>
    </xdr:from>
    <xdr:to>
      <xdr:col>31</xdr:col>
      <xdr:colOff>547646</xdr:colOff>
      <xdr:row>64</xdr:row>
      <xdr:rowOff>195341</xdr:rowOff>
    </xdr:to>
    <xdr:pic>
      <xdr:nvPicPr>
        <xdr:cNvPr id="276" name="図 275">
          <a:extLst>
            <a:ext uri="{FF2B5EF4-FFF2-40B4-BE49-F238E27FC236}">
              <a16:creationId xmlns:a16="http://schemas.microsoft.com/office/drawing/2014/main" id="{7DD7BF38-885A-C6C2-C083-CEC181B0D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6699675" y="12774633"/>
          <a:ext cx="2870757" cy="592422"/>
        </a:xfrm>
        <a:prstGeom prst="rect">
          <a:avLst/>
        </a:prstGeom>
      </xdr:spPr>
    </xdr:pic>
    <xdr:clientData/>
  </xdr:twoCellAnchor>
  <xdr:twoCellAnchor editAs="oneCell">
    <xdr:from>
      <xdr:col>27</xdr:col>
      <xdr:colOff>450272</xdr:colOff>
      <xdr:row>66</xdr:row>
      <xdr:rowOff>159571</xdr:rowOff>
    </xdr:from>
    <xdr:to>
      <xdr:col>31</xdr:col>
      <xdr:colOff>538635</xdr:colOff>
      <xdr:row>70</xdr:row>
      <xdr:rowOff>102559</xdr:rowOff>
    </xdr:to>
    <xdr:pic>
      <xdr:nvPicPr>
        <xdr:cNvPr id="277" name="図 276">
          <a:extLst>
            <a:ext uri="{FF2B5EF4-FFF2-40B4-BE49-F238E27FC236}">
              <a16:creationId xmlns:a16="http://schemas.microsoft.com/office/drawing/2014/main" id="{B0D36942-5126-2E54-543A-CEFD93E51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6751629" y="13739500"/>
          <a:ext cx="2809792" cy="759416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173182</xdr:colOff>
      <xdr:row>11</xdr:row>
      <xdr:rowOff>66261</xdr:rowOff>
    </xdr:from>
    <xdr:to>
      <xdr:col>7</xdr:col>
      <xdr:colOff>12533</xdr:colOff>
      <xdr:row>15</xdr:row>
      <xdr:rowOff>161224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5DBC153-1A0E-2BAF-982C-7190CEA01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247147" y="2392018"/>
          <a:ext cx="2688569" cy="890093"/>
        </a:xfrm>
        <a:prstGeom prst="rect">
          <a:avLst/>
        </a:prstGeom>
      </xdr:spPr>
    </xdr:pic>
    <xdr:clientData/>
  </xdr:twoCellAnchor>
  <xdr:twoCellAnchor editAs="oneCell">
    <xdr:from>
      <xdr:col>10</xdr:col>
      <xdr:colOff>331305</xdr:colOff>
      <xdr:row>11</xdr:row>
      <xdr:rowOff>59635</xdr:rowOff>
    </xdr:from>
    <xdr:to>
      <xdr:col>15</xdr:col>
      <xdr:colOff>316974</xdr:colOff>
      <xdr:row>15</xdr:row>
      <xdr:rowOff>136309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CB264D64-FD7F-E02A-98EF-0E991C483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6394175" y="2385392"/>
          <a:ext cx="2834886" cy="871804"/>
        </a:xfrm>
        <a:prstGeom prst="rect">
          <a:avLst/>
        </a:prstGeom>
      </xdr:spPr>
    </xdr:pic>
    <xdr:clientData/>
  </xdr:twoCellAnchor>
  <xdr:twoCellAnchor editAs="oneCell">
    <xdr:from>
      <xdr:col>27</xdr:col>
      <xdr:colOff>376518</xdr:colOff>
      <xdr:row>11</xdr:row>
      <xdr:rowOff>71719</xdr:rowOff>
    </xdr:from>
    <xdr:to>
      <xdr:col>31</xdr:col>
      <xdr:colOff>413695</xdr:colOff>
      <xdr:row>15</xdr:row>
      <xdr:rowOff>136339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C2439A29-712B-D049-9855-AFD84C9E2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6181294" y="2384613"/>
          <a:ext cx="2798307" cy="853514"/>
        </a:xfrm>
        <a:prstGeom prst="rect">
          <a:avLst/>
        </a:prstGeom>
      </xdr:spPr>
    </xdr:pic>
    <xdr:clientData/>
  </xdr:twoCellAnchor>
  <xdr:twoCellAnchor editAs="oneCell">
    <xdr:from>
      <xdr:col>10</xdr:col>
      <xdr:colOff>329085</xdr:colOff>
      <xdr:row>52</xdr:row>
      <xdr:rowOff>23307</xdr:rowOff>
    </xdr:from>
    <xdr:to>
      <xdr:col>15</xdr:col>
      <xdr:colOff>339731</xdr:colOff>
      <xdr:row>56</xdr:row>
      <xdr:rowOff>141363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9B9114E7-0A30-A308-7975-896F4CCCE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6425085" y="10275671"/>
          <a:ext cx="2878537" cy="8939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3</xdr:row>
      <xdr:rowOff>66675</xdr:rowOff>
    </xdr:from>
    <xdr:to>
      <xdr:col>6</xdr:col>
      <xdr:colOff>577021</xdr:colOff>
      <xdr:row>8</xdr:row>
      <xdr:rowOff>167354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5D5F6B44-8420-B539-1121-7F2A408FC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3625" y="676275"/>
          <a:ext cx="2158171" cy="1091279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12</xdr:row>
      <xdr:rowOff>9525</xdr:rowOff>
    </xdr:from>
    <xdr:to>
      <xdr:col>7</xdr:col>
      <xdr:colOff>220434</xdr:colOff>
      <xdr:row>16</xdr:row>
      <xdr:rowOff>155534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B56985BD-9BE9-6728-E02C-0FE137138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3625" y="2352675"/>
          <a:ext cx="2487384" cy="993734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</xdr:colOff>
      <xdr:row>3</xdr:row>
      <xdr:rowOff>104775</xdr:rowOff>
    </xdr:from>
    <xdr:to>
      <xdr:col>13</xdr:col>
      <xdr:colOff>583478</xdr:colOff>
      <xdr:row>8</xdr:row>
      <xdr:rowOff>162778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45604F1A-09B7-39E1-D404-27FB9571C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67600" y="714375"/>
          <a:ext cx="1926503" cy="1048603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</xdr:colOff>
      <xdr:row>11</xdr:row>
      <xdr:rowOff>161925</xdr:rowOff>
    </xdr:from>
    <xdr:to>
      <xdr:col>14</xdr:col>
      <xdr:colOff>56188</xdr:colOff>
      <xdr:row>16</xdr:row>
      <xdr:rowOff>29415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7091BE52-0E79-18C3-0EB7-41947CB8A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81800" y="2324100"/>
          <a:ext cx="2085013" cy="8961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684973</xdr:colOff>
      <xdr:row>3</xdr:row>
      <xdr:rowOff>90280</xdr:rowOff>
    </xdr:from>
    <xdr:to>
      <xdr:col>6</xdr:col>
      <xdr:colOff>337518</xdr:colOff>
      <xdr:row>6</xdr:row>
      <xdr:rowOff>36858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FAFCD01-B9BD-42E5-AD6B-EA9DB32B4271}"/>
            </a:ext>
          </a:extLst>
        </xdr:cNvPr>
        <xdr:cNvSpPr/>
      </xdr:nvSpPr>
      <xdr:spPr>
        <a:xfrm>
          <a:off x="2018473" y="703193"/>
          <a:ext cx="3089828" cy="493230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Ex.Fig.4a HPAC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Anti-KRAS with M.W.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ladder overlaid</a:t>
          </a:r>
          <a:endParaRPr kumimoji="1" lang="ja-JP" altLang="en-US" sz="1100">
            <a:solidFill>
              <a:schemeClr val="tx1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2</xdr:col>
      <xdr:colOff>1414</xdr:colOff>
      <xdr:row>16</xdr:row>
      <xdr:rowOff>148672</xdr:rowOff>
    </xdr:from>
    <xdr:to>
      <xdr:col>6</xdr:col>
      <xdr:colOff>480392</xdr:colOff>
      <xdr:row>19</xdr:row>
      <xdr:rowOff>97735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E572F54A-D114-487E-BBDD-B8D6CB8D3499}"/>
            </a:ext>
          </a:extLst>
        </xdr:cNvPr>
        <xdr:cNvSpPr/>
      </xdr:nvSpPr>
      <xdr:spPr>
        <a:xfrm>
          <a:off x="2018473" y="3084613"/>
          <a:ext cx="3213213" cy="486946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Consolas" panose="020B0609020204030204" pitchFamily="49" charset="0"/>
            </a:rPr>
            <a:t>Ex.Fig.4a HPAC</a:t>
          </a:r>
        </a:p>
        <a:p>
          <a:r>
            <a:rPr kumimoji="1" lang="en-US" altLang="ja-JP" sz="1100">
              <a:solidFill>
                <a:sysClr val="windowText" lastClr="000000"/>
              </a:solidFill>
              <a:effectLst/>
              <a:latin typeface="Consolas" panose="020B0609020204030204" pitchFamily="49" charset="0"/>
              <a:ea typeface="+mn-ea"/>
              <a:cs typeface="+mn-cs"/>
            </a:rPr>
            <a:t>Anti-β-actin with M.W.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Consolas" panose="020B0609020204030204" pitchFamily="49" charset="0"/>
              <a:ea typeface="+mn-ea"/>
              <a:cs typeface="+mn-cs"/>
            </a:rPr>
            <a:t> ladder overlaid</a:t>
          </a:r>
          <a:endParaRPr lang="ja-JP" altLang="ja-JP">
            <a:solidFill>
              <a:sysClr val="windowText" lastClr="000000"/>
            </a:solidFill>
            <a:effectLst/>
            <a:latin typeface="Consolas" panose="020B0609020204030204" pitchFamily="49" charset="0"/>
          </a:endParaRPr>
        </a:p>
      </xdr:txBody>
    </xdr:sp>
    <xdr:clientData/>
  </xdr:twoCellAnchor>
  <xdr:twoCellAnchor>
    <xdr:from>
      <xdr:col>8</xdr:col>
      <xdr:colOff>682424</xdr:colOff>
      <xdr:row>3</xdr:row>
      <xdr:rowOff>90280</xdr:rowOff>
    </xdr:from>
    <xdr:to>
      <xdr:col>13</xdr:col>
      <xdr:colOff>334968</xdr:colOff>
      <xdr:row>6</xdr:row>
      <xdr:rowOff>36859</xdr:rowOff>
    </xdr:to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F9AF70F8-F1D8-43BF-B876-847C2211EF84}"/>
            </a:ext>
          </a:extLst>
        </xdr:cNvPr>
        <xdr:cNvSpPr/>
      </xdr:nvSpPr>
      <xdr:spPr>
        <a:xfrm>
          <a:off x="6828120" y="703193"/>
          <a:ext cx="3089826" cy="493231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Ex.Fig.4a PK-59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Anti-KRAS with M.W.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ladder overlaid</a:t>
          </a:r>
          <a:endParaRPr kumimoji="1" lang="ja-JP" altLang="en-US" sz="1100">
            <a:solidFill>
              <a:schemeClr val="tx1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8</xdr:col>
      <xdr:colOff>682424</xdr:colOff>
      <xdr:row>16</xdr:row>
      <xdr:rowOff>148672</xdr:rowOff>
    </xdr:from>
    <xdr:to>
      <xdr:col>13</xdr:col>
      <xdr:colOff>477843</xdr:colOff>
      <xdr:row>19</xdr:row>
      <xdr:rowOff>97735</xdr:rowOff>
    </xdr:to>
    <xdr:sp macro="" textlink="">
      <xdr:nvSpPr>
        <xdr:cNvPr id="34" name="四角形: 角を丸くする 33">
          <a:extLst>
            <a:ext uri="{FF2B5EF4-FFF2-40B4-BE49-F238E27FC236}">
              <a16:creationId xmlns:a16="http://schemas.microsoft.com/office/drawing/2014/main" id="{7F905269-E826-4F32-8872-8E1AF16C3CEB}"/>
            </a:ext>
          </a:extLst>
        </xdr:cNvPr>
        <xdr:cNvSpPr/>
      </xdr:nvSpPr>
      <xdr:spPr>
        <a:xfrm>
          <a:off x="6800836" y="3084613"/>
          <a:ext cx="3213213" cy="486946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Consolas" panose="020B0609020204030204" pitchFamily="49" charset="0"/>
            </a:rPr>
            <a:t>Ex.Fig.4a PK-59</a:t>
          </a:r>
        </a:p>
        <a:p>
          <a:r>
            <a:rPr kumimoji="1" lang="en-US" altLang="ja-JP" sz="1100">
              <a:solidFill>
                <a:sysClr val="windowText" lastClr="000000"/>
              </a:solidFill>
              <a:effectLst/>
              <a:latin typeface="Consolas" panose="020B0609020204030204" pitchFamily="49" charset="0"/>
              <a:ea typeface="+mn-ea"/>
              <a:cs typeface="+mn-cs"/>
            </a:rPr>
            <a:t>Anti-β-actin with M.W.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Consolas" panose="020B0609020204030204" pitchFamily="49" charset="0"/>
              <a:ea typeface="+mn-ea"/>
              <a:cs typeface="+mn-cs"/>
            </a:rPr>
            <a:t> ladder overlaid</a:t>
          </a:r>
          <a:endParaRPr lang="ja-JP" altLang="ja-JP">
            <a:solidFill>
              <a:sysClr val="windowText" lastClr="000000"/>
            </a:solidFill>
            <a:effectLst/>
            <a:latin typeface="Consolas" panose="020B0609020204030204" pitchFamily="49" charset="0"/>
          </a:endParaRPr>
        </a:p>
      </xdr:txBody>
    </xdr:sp>
    <xdr:clientData/>
  </xdr:twoCellAnchor>
  <xdr:twoCellAnchor>
    <xdr:from>
      <xdr:col>1</xdr:col>
      <xdr:colOff>662894</xdr:colOff>
      <xdr:row>6</xdr:row>
      <xdr:rowOff>149090</xdr:rowOff>
    </xdr:from>
    <xdr:to>
      <xdr:col>8</xdr:col>
      <xdr:colOff>318104</xdr:colOff>
      <xdr:row>16</xdr:row>
      <xdr:rowOff>46380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42B622B5-F6EB-FFB0-0080-50692CFBF959}"/>
            </a:ext>
          </a:extLst>
        </xdr:cNvPr>
        <xdr:cNvGrpSpPr/>
      </xdr:nvGrpSpPr>
      <xdr:grpSpPr>
        <a:xfrm>
          <a:off x="1996394" y="1283019"/>
          <a:ext cx="4290710" cy="1711575"/>
          <a:chOff x="1921851" y="1300372"/>
          <a:chExt cx="4467406" cy="1719464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892B33E2-C86B-0491-38E9-2C4412E822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921851" y="1439230"/>
            <a:ext cx="4467406" cy="1557161"/>
          </a:xfrm>
          <a:prstGeom prst="rect">
            <a:avLst/>
          </a:prstGeom>
        </xdr:spPr>
      </xdr:pic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99BB589C-AC2F-55D7-259D-B045E29F273A}"/>
              </a:ext>
            </a:extLst>
          </xdr:cNvPr>
          <xdr:cNvSpPr/>
        </xdr:nvSpPr>
        <xdr:spPr>
          <a:xfrm>
            <a:off x="3013213" y="1427504"/>
            <a:ext cx="2502176" cy="159233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テキスト ボックス 23">
            <a:extLst>
              <a:ext uri="{FF2B5EF4-FFF2-40B4-BE49-F238E27FC236}">
                <a16:creationId xmlns:a16="http://schemas.microsoft.com/office/drawing/2014/main" id="{45C0EEFF-2155-45A2-B9CE-C87529D77818}"/>
              </a:ext>
            </a:extLst>
          </xdr:cNvPr>
          <xdr:cNvSpPr txBox="1"/>
        </xdr:nvSpPr>
        <xdr:spPr>
          <a:xfrm>
            <a:off x="2227684" y="1300372"/>
            <a:ext cx="473206" cy="2559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39" name="テキスト ボックス 41">
            <a:extLst>
              <a:ext uri="{FF2B5EF4-FFF2-40B4-BE49-F238E27FC236}">
                <a16:creationId xmlns:a16="http://schemas.microsoft.com/office/drawing/2014/main" id="{E60EB84F-DBA9-4D0E-ABB9-E4F2CEA8EF63}"/>
              </a:ext>
            </a:extLst>
          </xdr:cNvPr>
          <xdr:cNvSpPr txBox="1"/>
        </xdr:nvSpPr>
        <xdr:spPr>
          <a:xfrm>
            <a:off x="2211456" y="1505444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40" name="テキスト ボックス 41">
            <a:extLst>
              <a:ext uri="{FF2B5EF4-FFF2-40B4-BE49-F238E27FC236}">
                <a16:creationId xmlns:a16="http://schemas.microsoft.com/office/drawing/2014/main" id="{363131C0-4326-44BF-870A-79284F3BC4CB}"/>
              </a:ext>
            </a:extLst>
          </xdr:cNvPr>
          <xdr:cNvSpPr txBox="1"/>
        </xdr:nvSpPr>
        <xdr:spPr>
          <a:xfrm>
            <a:off x="2211456" y="1708110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41" name="テキスト ボックス 41">
            <a:extLst>
              <a:ext uri="{FF2B5EF4-FFF2-40B4-BE49-F238E27FC236}">
                <a16:creationId xmlns:a16="http://schemas.microsoft.com/office/drawing/2014/main" id="{80C545D6-2FB9-4800-9055-CBD01BCF82F8}"/>
              </a:ext>
            </a:extLst>
          </xdr:cNvPr>
          <xdr:cNvSpPr txBox="1"/>
        </xdr:nvSpPr>
        <xdr:spPr>
          <a:xfrm>
            <a:off x="2211456" y="1979678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15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  <xdr:twoCellAnchor>
    <xdr:from>
      <xdr:col>8</xdr:col>
      <xdr:colOff>682106</xdr:colOff>
      <xdr:row>6</xdr:row>
      <xdr:rowOff>142266</xdr:rowOff>
    </xdr:from>
    <xdr:to>
      <xdr:col>14</xdr:col>
      <xdr:colOff>150996</xdr:colOff>
      <xdr:row>15</xdr:row>
      <xdr:rowOff>62362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53083F4A-C5DE-AF44-5CC8-A8C8C6557BF8}"/>
            </a:ext>
          </a:extLst>
        </xdr:cNvPr>
        <xdr:cNvGrpSpPr/>
      </xdr:nvGrpSpPr>
      <xdr:grpSpPr>
        <a:xfrm>
          <a:off x="6632056" y="1276195"/>
          <a:ext cx="3461226" cy="1552953"/>
          <a:chOff x="6918910" y="1557132"/>
          <a:chExt cx="3593629" cy="1557129"/>
        </a:xfrm>
      </xdr:grpSpPr>
      <xdr:pic>
        <xdr:nvPicPr>
          <xdr:cNvPr id="31" name="図 30">
            <a:extLst>
              <a:ext uri="{FF2B5EF4-FFF2-40B4-BE49-F238E27FC236}">
                <a16:creationId xmlns:a16="http://schemas.microsoft.com/office/drawing/2014/main" id="{48B461C0-1436-ACBF-0419-48AF2970D7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918910" y="1712147"/>
            <a:ext cx="3593629" cy="1365216"/>
          </a:xfrm>
          <a:prstGeom prst="rect">
            <a:avLst/>
          </a:prstGeom>
        </xdr:spPr>
      </xdr:pic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69A522F-D990-4D18-AAC1-F22CF9EACFC0}"/>
              </a:ext>
            </a:extLst>
          </xdr:cNvPr>
          <xdr:cNvSpPr/>
        </xdr:nvSpPr>
        <xdr:spPr>
          <a:xfrm>
            <a:off x="7787309" y="1676399"/>
            <a:ext cx="2052844" cy="143786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8" name="テキスト ボックス 23">
            <a:extLst>
              <a:ext uri="{FF2B5EF4-FFF2-40B4-BE49-F238E27FC236}">
                <a16:creationId xmlns:a16="http://schemas.microsoft.com/office/drawing/2014/main" id="{B0D6CB4E-6FED-4630-8E44-DC60DEE9B303}"/>
              </a:ext>
            </a:extLst>
          </xdr:cNvPr>
          <xdr:cNvSpPr txBox="1"/>
        </xdr:nvSpPr>
        <xdr:spPr>
          <a:xfrm>
            <a:off x="7073011" y="1557132"/>
            <a:ext cx="473206" cy="2559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49" name="テキスト ボックス 41">
            <a:extLst>
              <a:ext uri="{FF2B5EF4-FFF2-40B4-BE49-F238E27FC236}">
                <a16:creationId xmlns:a16="http://schemas.microsoft.com/office/drawing/2014/main" id="{B8E982EA-C933-401E-9FED-C87209EF2EA2}"/>
              </a:ext>
            </a:extLst>
          </xdr:cNvPr>
          <xdr:cNvSpPr txBox="1"/>
        </xdr:nvSpPr>
        <xdr:spPr>
          <a:xfrm>
            <a:off x="7056783" y="1762204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50" name="テキスト ボックス 41">
            <a:extLst>
              <a:ext uri="{FF2B5EF4-FFF2-40B4-BE49-F238E27FC236}">
                <a16:creationId xmlns:a16="http://schemas.microsoft.com/office/drawing/2014/main" id="{31CA7028-DF2F-4721-8200-68573F05460C}"/>
              </a:ext>
            </a:extLst>
          </xdr:cNvPr>
          <xdr:cNvSpPr txBox="1"/>
        </xdr:nvSpPr>
        <xdr:spPr>
          <a:xfrm>
            <a:off x="7056783" y="1964870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51" name="テキスト ボックス 41">
            <a:extLst>
              <a:ext uri="{FF2B5EF4-FFF2-40B4-BE49-F238E27FC236}">
                <a16:creationId xmlns:a16="http://schemas.microsoft.com/office/drawing/2014/main" id="{05F5753C-C052-46FA-B5A7-0391A04FA31B}"/>
              </a:ext>
            </a:extLst>
          </xdr:cNvPr>
          <xdr:cNvSpPr txBox="1"/>
        </xdr:nvSpPr>
        <xdr:spPr>
          <a:xfrm>
            <a:off x="7056783" y="2186741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15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  <xdr:twoCellAnchor>
    <xdr:from>
      <xdr:col>1</xdr:col>
      <xdr:colOff>670891</xdr:colOff>
      <xdr:row>20</xdr:row>
      <xdr:rowOff>161924</xdr:rowOff>
    </xdr:from>
    <xdr:to>
      <xdr:col>7</xdr:col>
      <xdr:colOff>146152</xdr:colOff>
      <xdr:row>26</xdr:row>
      <xdr:rowOff>161925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5DD83C72-AF96-B330-5444-C73111AE7D8F}"/>
            </a:ext>
          </a:extLst>
        </xdr:cNvPr>
        <xdr:cNvGrpSpPr/>
      </xdr:nvGrpSpPr>
      <xdr:grpSpPr>
        <a:xfrm>
          <a:off x="1991691" y="3835853"/>
          <a:ext cx="3461247" cy="1088572"/>
          <a:chOff x="2004391" y="3815042"/>
          <a:chExt cx="3576614" cy="1075765"/>
        </a:xfrm>
      </xdr:grpSpPr>
      <xdr:pic>
        <xdr:nvPicPr>
          <xdr:cNvPr id="17" name="図 16">
            <a:extLst>
              <a:ext uri="{FF2B5EF4-FFF2-40B4-BE49-F238E27FC236}">
                <a16:creationId xmlns:a16="http://schemas.microsoft.com/office/drawing/2014/main" id="{FCE30887-62C0-084A-8A57-0FD844FBBD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004391" y="3865545"/>
            <a:ext cx="3576614" cy="968113"/>
          </a:xfrm>
          <a:prstGeom prst="rect">
            <a:avLst/>
          </a:prstGeom>
        </xdr:spPr>
      </xdr:pic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459DA69-574F-402F-86B5-06AEE3C6CEBF}"/>
              </a:ext>
            </a:extLst>
          </xdr:cNvPr>
          <xdr:cNvSpPr/>
        </xdr:nvSpPr>
        <xdr:spPr>
          <a:xfrm>
            <a:off x="2862543" y="3815042"/>
            <a:ext cx="2041151" cy="107576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" name="テキスト ボックス 23">
            <a:extLst>
              <a:ext uri="{FF2B5EF4-FFF2-40B4-BE49-F238E27FC236}">
                <a16:creationId xmlns:a16="http://schemas.microsoft.com/office/drawing/2014/main" id="{9D137AC6-F681-4842-88B7-B71ADBABD350}"/>
              </a:ext>
            </a:extLst>
          </xdr:cNvPr>
          <xdr:cNvSpPr txBox="1"/>
        </xdr:nvSpPr>
        <xdr:spPr>
          <a:xfrm>
            <a:off x="2190655" y="4028272"/>
            <a:ext cx="473206" cy="2529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58" name="テキスト ボックス 41">
            <a:extLst>
              <a:ext uri="{FF2B5EF4-FFF2-40B4-BE49-F238E27FC236}">
                <a16:creationId xmlns:a16="http://schemas.microsoft.com/office/drawing/2014/main" id="{C1263515-C6BC-4F48-9F43-3ABFB76E6869}"/>
              </a:ext>
            </a:extLst>
          </xdr:cNvPr>
          <xdr:cNvSpPr txBox="1"/>
        </xdr:nvSpPr>
        <xdr:spPr>
          <a:xfrm>
            <a:off x="2174427" y="4230420"/>
            <a:ext cx="489434" cy="3193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50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59" name="テキスト ボックス 41">
            <a:extLst>
              <a:ext uri="{FF2B5EF4-FFF2-40B4-BE49-F238E27FC236}">
                <a16:creationId xmlns:a16="http://schemas.microsoft.com/office/drawing/2014/main" id="{074A6A6B-35E5-4F69-8A27-4C0BF051A116}"/>
              </a:ext>
            </a:extLst>
          </xdr:cNvPr>
          <xdr:cNvSpPr txBox="1"/>
        </xdr:nvSpPr>
        <xdr:spPr>
          <a:xfrm>
            <a:off x="2174427" y="4512990"/>
            <a:ext cx="489434" cy="3193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37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  <xdr:twoCellAnchor>
    <xdr:from>
      <xdr:col>8</xdr:col>
      <xdr:colOff>678819</xdr:colOff>
      <xdr:row>20</xdr:row>
      <xdr:rowOff>174810</xdr:rowOff>
    </xdr:from>
    <xdr:to>
      <xdr:col>14</xdr:col>
      <xdr:colOff>242312</xdr:colOff>
      <xdr:row>26</xdr:row>
      <xdr:rowOff>154933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98CFFB13-CB2B-B88E-0A18-E36CD2CA1C6A}"/>
            </a:ext>
          </a:extLst>
        </xdr:cNvPr>
        <xdr:cNvGrpSpPr/>
      </xdr:nvGrpSpPr>
      <xdr:grpSpPr>
        <a:xfrm>
          <a:off x="6628769" y="3848739"/>
          <a:ext cx="3555829" cy="1068694"/>
          <a:chOff x="6853260" y="3805517"/>
          <a:chExt cx="3664846" cy="1055887"/>
        </a:xfrm>
      </xdr:grpSpPr>
      <xdr:pic>
        <xdr:nvPicPr>
          <xdr:cNvPr id="33" name="図 32">
            <a:extLst>
              <a:ext uri="{FF2B5EF4-FFF2-40B4-BE49-F238E27FC236}">
                <a16:creationId xmlns:a16="http://schemas.microsoft.com/office/drawing/2014/main" id="{CC4AE193-5A9B-39E7-0FEC-EFFAD85DD9E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6853260" y="3828963"/>
            <a:ext cx="3664846" cy="1002495"/>
          </a:xfrm>
          <a:prstGeom prst="rect">
            <a:avLst/>
          </a:prstGeom>
        </xdr:spPr>
      </xdr:pic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D90653E4-27F9-4566-B3CE-D625F133A57F}"/>
              </a:ext>
            </a:extLst>
          </xdr:cNvPr>
          <xdr:cNvSpPr/>
        </xdr:nvSpPr>
        <xdr:spPr>
          <a:xfrm>
            <a:off x="7771279" y="3805517"/>
            <a:ext cx="2041152" cy="105588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0" name="テキスト ボックス 23">
            <a:extLst>
              <a:ext uri="{FF2B5EF4-FFF2-40B4-BE49-F238E27FC236}">
                <a16:creationId xmlns:a16="http://schemas.microsoft.com/office/drawing/2014/main" id="{6ABD8615-87FB-4E94-B602-12DBC32B8A81}"/>
              </a:ext>
            </a:extLst>
          </xdr:cNvPr>
          <xdr:cNvSpPr txBox="1"/>
        </xdr:nvSpPr>
        <xdr:spPr>
          <a:xfrm>
            <a:off x="7050113" y="4019989"/>
            <a:ext cx="469307" cy="2529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61" name="テキスト ボックス 41">
            <a:extLst>
              <a:ext uri="{FF2B5EF4-FFF2-40B4-BE49-F238E27FC236}">
                <a16:creationId xmlns:a16="http://schemas.microsoft.com/office/drawing/2014/main" id="{C4E5D952-141B-4702-8550-D21551782D33}"/>
              </a:ext>
            </a:extLst>
          </xdr:cNvPr>
          <xdr:cNvSpPr txBox="1"/>
        </xdr:nvSpPr>
        <xdr:spPr>
          <a:xfrm>
            <a:off x="7033885" y="4222137"/>
            <a:ext cx="485535" cy="32229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50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62" name="テキスト ボックス 41">
            <a:extLst>
              <a:ext uri="{FF2B5EF4-FFF2-40B4-BE49-F238E27FC236}">
                <a16:creationId xmlns:a16="http://schemas.microsoft.com/office/drawing/2014/main" id="{BE4CF4E6-74C7-4E93-8717-477BBB892E56}"/>
              </a:ext>
            </a:extLst>
          </xdr:cNvPr>
          <xdr:cNvSpPr txBox="1"/>
        </xdr:nvSpPr>
        <xdr:spPr>
          <a:xfrm>
            <a:off x="7033885" y="4488141"/>
            <a:ext cx="485535" cy="3193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37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4</xdr:row>
      <xdr:rowOff>76200</xdr:rowOff>
    </xdr:from>
    <xdr:to>
      <xdr:col>5</xdr:col>
      <xdr:colOff>671720</xdr:colOff>
      <xdr:row>7</xdr:row>
      <xdr:rowOff>22778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6B8C5908-7683-4812-9BBA-754DCE4311F1}"/>
            </a:ext>
          </a:extLst>
        </xdr:cNvPr>
        <xdr:cNvSpPr/>
      </xdr:nvSpPr>
      <xdr:spPr>
        <a:xfrm>
          <a:off x="3676650" y="685800"/>
          <a:ext cx="3081545" cy="489503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Ex.Fig.4e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Consolas" panose="020B0609020204030204" pitchFamily="49" charset="0"/>
            </a:rPr>
            <a:t>Anti-VHL with M.W.</a:t>
          </a:r>
          <a:r>
            <a:rPr kumimoji="1" lang="en-US" altLang="ja-JP" sz="1100" baseline="0">
              <a:solidFill>
                <a:schemeClr val="tx1"/>
              </a:solidFill>
              <a:latin typeface="Consolas" panose="020B0609020204030204" pitchFamily="49" charset="0"/>
            </a:rPr>
            <a:t> ladder overlaid</a:t>
          </a:r>
          <a:endParaRPr kumimoji="1" lang="ja-JP" altLang="en-US" sz="1100">
            <a:solidFill>
              <a:schemeClr val="tx1"/>
            </a:solidFill>
            <a:latin typeface="Consolas" panose="020B0609020204030204" pitchFamily="49" charset="0"/>
          </a:endParaRPr>
        </a:p>
      </xdr:txBody>
    </xdr:sp>
    <xdr:clientData/>
  </xdr:twoCellAnchor>
  <xdr:twoCellAnchor>
    <xdr:from>
      <xdr:col>1</xdr:col>
      <xdr:colOff>247650</xdr:colOff>
      <xdr:row>18</xdr:row>
      <xdr:rowOff>76200</xdr:rowOff>
    </xdr:from>
    <xdr:to>
      <xdr:col>6</xdr:col>
      <xdr:colOff>43069</xdr:colOff>
      <xdr:row>21</xdr:row>
      <xdr:rowOff>25263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159110C5-15DB-4D61-BFCD-D44CC39FD4E2}"/>
            </a:ext>
          </a:extLst>
        </xdr:cNvPr>
        <xdr:cNvSpPr/>
      </xdr:nvSpPr>
      <xdr:spPr>
        <a:xfrm>
          <a:off x="3590925" y="3219450"/>
          <a:ext cx="3224419" cy="491988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Consolas" panose="020B0609020204030204" pitchFamily="49" charset="0"/>
            </a:rPr>
            <a:t>Ex.Fig.4e</a:t>
          </a:r>
        </a:p>
        <a:p>
          <a:r>
            <a:rPr kumimoji="1" lang="en-US" altLang="ja-JP" sz="1100">
              <a:solidFill>
                <a:sysClr val="windowText" lastClr="000000"/>
              </a:solidFill>
              <a:effectLst/>
              <a:latin typeface="Consolas" panose="020B0609020204030204" pitchFamily="49" charset="0"/>
              <a:ea typeface="+mn-ea"/>
              <a:cs typeface="+mn-cs"/>
            </a:rPr>
            <a:t>Anti-β-actin with M.W.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Consolas" panose="020B0609020204030204" pitchFamily="49" charset="0"/>
              <a:ea typeface="+mn-ea"/>
              <a:cs typeface="+mn-cs"/>
            </a:rPr>
            <a:t> ladder overlaid</a:t>
          </a:r>
          <a:endParaRPr lang="ja-JP" altLang="ja-JP">
            <a:solidFill>
              <a:sysClr val="windowText" lastClr="000000"/>
            </a:solidFill>
            <a:effectLst/>
            <a:latin typeface="Consolas" panose="020B0609020204030204" pitchFamily="49" charset="0"/>
          </a:endParaRPr>
        </a:p>
      </xdr:txBody>
    </xdr:sp>
    <xdr:clientData/>
  </xdr:twoCellAnchor>
  <xdr:twoCellAnchor>
    <xdr:from>
      <xdr:col>1</xdr:col>
      <xdr:colOff>295275</xdr:colOff>
      <xdr:row>7</xdr:row>
      <xdr:rowOff>104775</xdr:rowOff>
    </xdr:from>
    <xdr:to>
      <xdr:col>7</xdr:col>
      <xdr:colOff>253410</xdr:colOff>
      <xdr:row>17</xdr:row>
      <xdr:rowOff>17738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491129BF-90A3-AD05-558B-3040EC04DB90}"/>
            </a:ext>
          </a:extLst>
        </xdr:cNvPr>
        <xdr:cNvGrpSpPr/>
      </xdr:nvGrpSpPr>
      <xdr:grpSpPr>
        <a:xfrm>
          <a:off x="1603375" y="1406525"/>
          <a:ext cx="3920535" cy="1690963"/>
          <a:chOff x="1606363" y="1427069"/>
          <a:chExt cx="4059488" cy="1705904"/>
        </a:xfrm>
      </xdr:grpSpPr>
      <xdr:pic>
        <xdr:nvPicPr>
          <xdr:cNvPr id="4" name="図 3" descr="グラフィカル ユーザー インターフェイス, Web サイト&#10;&#10;自動的に生成された説明">
            <a:extLst>
              <a:ext uri="{FF2B5EF4-FFF2-40B4-BE49-F238E27FC236}">
                <a16:creationId xmlns:a16="http://schemas.microsoft.com/office/drawing/2014/main" id="{E7A6CDC0-81EE-B6F1-56AF-29CA305D98F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60715"/>
          <a:stretch/>
        </xdr:blipFill>
        <xdr:spPr>
          <a:xfrm>
            <a:off x="1606363" y="1427069"/>
            <a:ext cx="4059488" cy="1640999"/>
          </a:xfrm>
          <a:prstGeom prst="rect">
            <a:avLst/>
          </a:prstGeom>
        </xdr:spPr>
      </xdr:pic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B3ABCA3A-CFFC-447D-84EC-3E0EA02347CC}"/>
              </a:ext>
            </a:extLst>
          </xdr:cNvPr>
          <xdr:cNvSpPr/>
        </xdr:nvSpPr>
        <xdr:spPr>
          <a:xfrm>
            <a:off x="2642347" y="2039471"/>
            <a:ext cx="938493" cy="109350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" name="テキスト ボックス 23">
            <a:extLst>
              <a:ext uri="{FF2B5EF4-FFF2-40B4-BE49-F238E27FC236}">
                <a16:creationId xmlns:a16="http://schemas.microsoft.com/office/drawing/2014/main" id="{EE2F1220-1262-4A88-9CC0-03A3F914A4C9}"/>
              </a:ext>
            </a:extLst>
          </xdr:cNvPr>
          <xdr:cNvSpPr txBox="1"/>
        </xdr:nvSpPr>
        <xdr:spPr>
          <a:xfrm>
            <a:off x="2022080" y="1905000"/>
            <a:ext cx="473206" cy="25591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18" name="テキスト ボックス 41">
            <a:extLst>
              <a:ext uri="{FF2B5EF4-FFF2-40B4-BE49-F238E27FC236}">
                <a16:creationId xmlns:a16="http://schemas.microsoft.com/office/drawing/2014/main" id="{44561F80-AD9C-4AC0-8CCF-FD6D937982F7}"/>
              </a:ext>
            </a:extLst>
          </xdr:cNvPr>
          <xdr:cNvSpPr txBox="1"/>
        </xdr:nvSpPr>
        <xdr:spPr>
          <a:xfrm>
            <a:off x="2005852" y="2110072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19" name="テキスト ボックス 41">
            <a:extLst>
              <a:ext uri="{FF2B5EF4-FFF2-40B4-BE49-F238E27FC236}">
                <a16:creationId xmlns:a16="http://schemas.microsoft.com/office/drawing/2014/main" id="{D6E43983-6C9D-4F5A-89CC-D1632E98F721}"/>
              </a:ext>
            </a:extLst>
          </xdr:cNvPr>
          <xdr:cNvSpPr txBox="1"/>
        </xdr:nvSpPr>
        <xdr:spPr>
          <a:xfrm>
            <a:off x="2005852" y="2312738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20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20" name="テキスト ボックス 41">
            <a:extLst>
              <a:ext uri="{FF2B5EF4-FFF2-40B4-BE49-F238E27FC236}">
                <a16:creationId xmlns:a16="http://schemas.microsoft.com/office/drawing/2014/main" id="{9731C93B-D685-485B-A9EA-D701A6DFA3ED}"/>
              </a:ext>
            </a:extLst>
          </xdr:cNvPr>
          <xdr:cNvSpPr txBox="1"/>
        </xdr:nvSpPr>
        <xdr:spPr>
          <a:xfrm>
            <a:off x="2005852" y="2596485"/>
            <a:ext cx="489434" cy="31859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15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  <xdr:twoCellAnchor>
    <xdr:from>
      <xdr:col>1</xdr:col>
      <xdr:colOff>228602</xdr:colOff>
      <xdr:row>22</xdr:row>
      <xdr:rowOff>104779</xdr:rowOff>
    </xdr:from>
    <xdr:to>
      <xdr:col>7</xdr:col>
      <xdr:colOff>186737</xdr:colOff>
      <xdr:row>30</xdr:row>
      <xdr:rowOff>104970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2BF9DFDE-DFE6-AD6F-8B0A-0433FDCF392B}"/>
            </a:ext>
          </a:extLst>
        </xdr:cNvPr>
        <xdr:cNvGrpSpPr/>
      </xdr:nvGrpSpPr>
      <xdr:grpSpPr>
        <a:xfrm>
          <a:off x="1536702" y="4073529"/>
          <a:ext cx="3920535" cy="1422591"/>
          <a:chOff x="1543052" y="4152904"/>
          <a:chExt cx="4072935" cy="1447991"/>
        </a:xfrm>
      </xdr:grpSpPr>
      <xdr:pic>
        <xdr:nvPicPr>
          <xdr:cNvPr id="9" name="図 8" descr="挿絵, 光, 時計 が含まれている画像&#10;&#10;自動的に生成された説明">
            <a:extLst>
              <a:ext uri="{FF2B5EF4-FFF2-40B4-BE49-F238E27FC236}">
                <a16:creationId xmlns:a16="http://schemas.microsoft.com/office/drawing/2014/main" id="{91154B88-29A1-3FE6-5B06-1A8F653868F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54885"/>
          <a:stretch/>
        </xdr:blipFill>
        <xdr:spPr>
          <a:xfrm>
            <a:off x="1543052" y="4152904"/>
            <a:ext cx="4072935" cy="1447991"/>
          </a:xfrm>
          <a:prstGeom prst="rect">
            <a:avLst/>
          </a:prstGeom>
        </xdr:spPr>
      </xdr:pic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8435B9C1-57AF-44E9-92DF-6DEA9AB00839}"/>
              </a:ext>
            </a:extLst>
          </xdr:cNvPr>
          <xdr:cNvSpPr/>
        </xdr:nvSpPr>
        <xdr:spPr>
          <a:xfrm>
            <a:off x="2695575" y="4318747"/>
            <a:ext cx="942975" cy="126159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テキスト ボックス 23">
            <a:extLst>
              <a:ext uri="{FF2B5EF4-FFF2-40B4-BE49-F238E27FC236}">
                <a16:creationId xmlns:a16="http://schemas.microsoft.com/office/drawing/2014/main" id="{DE9345BC-E783-4B36-BB53-725EB57A4D63}"/>
              </a:ext>
            </a:extLst>
          </xdr:cNvPr>
          <xdr:cNvSpPr txBox="1"/>
        </xdr:nvSpPr>
        <xdr:spPr>
          <a:xfrm>
            <a:off x="2050096" y="4440331"/>
            <a:ext cx="473206" cy="25759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kDa</a:t>
            </a:r>
            <a:endParaRPr lang="ja-JP" altLang="en-US" sz="1100" b="1">
              <a:solidFill>
                <a:prstClr val="black"/>
              </a:solidFill>
              <a:latin typeface="Consolas" panose="020B0609020204030204" pitchFamily="49" charset="0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23" name="テキスト ボックス 41">
            <a:extLst>
              <a:ext uri="{FF2B5EF4-FFF2-40B4-BE49-F238E27FC236}">
                <a16:creationId xmlns:a16="http://schemas.microsoft.com/office/drawing/2014/main" id="{A6D870E9-37EF-417E-80A8-F276E67EBDC7}"/>
              </a:ext>
            </a:extLst>
          </xdr:cNvPr>
          <xdr:cNvSpPr txBox="1"/>
        </xdr:nvSpPr>
        <xdr:spPr>
          <a:xfrm>
            <a:off x="2033868" y="4647084"/>
            <a:ext cx="489434" cy="3285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50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  <xdr:sp macro="" textlink="">
        <xdr:nvSpPr>
          <xdr:cNvPr id="24" name="テキスト ボックス 41">
            <a:extLst>
              <a:ext uri="{FF2B5EF4-FFF2-40B4-BE49-F238E27FC236}">
                <a16:creationId xmlns:a16="http://schemas.microsoft.com/office/drawing/2014/main" id="{482276EC-68F3-4E1B-BBA0-F0AFF54C7050}"/>
              </a:ext>
            </a:extLst>
          </xdr:cNvPr>
          <xdr:cNvSpPr txBox="1"/>
        </xdr:nvSpPr>
        <xdr:spPr>
          <a:xfrm>
            <a:off x="2033868" y="4975256"/>
            <a:ext cx="489434" cy="32857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ja-JP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37</a:t>
            </a:r>
            <a:r>
              <a:rPr lang="ja-JP" altLang="en-US" sz="1100" b="1">
                <a:solidFill>
                  <a:prstClr val="black"/>
                </a:solidFill>
                <a:latin typeface="Consolas" panose="020B0609020204030204" pitchFamily="49" charset="0"/>
                <a:ea typeface="Meiryo UI" panose="020B0604030504040204" pitchFamily="50" charset="-128"/>
                <a:cs typeface="Meiryo UI" panose="020B0604030504040204" pitchFamily="50" charset="-128"/>
              </a:rPr>
              <a:t>ー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4</xdr:row>
      <xdr:rowOff>38100</xdr:rowOff>
    </xdr:from>
    <xdr:to>
      <xdr:col>8</xdr:col>
      <xdr:colOff>25758</xdr:colOff>
      <xdr:row>10</xdr:row>
      <xdr:rowOff>16101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41DD86D5-D128-88B7-66F1-E3BCF7017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4125" y="828675"/>
          <a:ext cx="2664183" cy="1140051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11</xdr:row>
      <xdr:rowOff>123825</xdr:rowOff>
    </xdr:from>
    <xdr:to>
      <xdr:col>7</xdr:col>
      <xdr:colOff>510372</xdr:colOff>
      <xdr:row>16</xdr:row>
      <xdr:rowOff>179920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F9949F4A-57DC-2951-CE52-B84F8A76D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24125" y="2257425"/>
          <a:ext cx="2462997" cy="101812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18</xdr:row>
      <xdr:rowOff>133350</xdr:rowOff>
    </xdr:from>
    <xdr:to>
      <xdr:col>8</xdr:col>
      <xdr:colOff>7468</xdr:colOff>
      <xdr:row>24</xdr:row>
      <xdr:rowOff>57242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14C926AA-171F-10E1-95F6-9060B2EE8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24125" y="3590925"/>
          <a:ext cx="2645893" cy="1066892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25</xdr:row>
      <xdr:rowOff>123825</xdr:rowOff>
    </xdr:from>
    <xdr:to>
      <xdr:col>7</xdr:col>
      <xdr:colOff>510372</xdr:colOff>
      <xdr:row>30</xdr:row>
      <xdr:rowOff>179920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F864EA5D-F29C-802F-207E-BDA3EAC6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24125" y="4905375"/>
          <a:ext cx="2462997" cy="1018120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4</xdr:row>
      <xdr:rowOff>161925</xdr:rowOff>
    </xdr:from>
    <xdr:to>
      <xdr:col>14</xdr:col>
      <xdr:colOff>665827</xdr:colOff>
      <xdr:row>10</xdr:row>
      <xdr:rowOff>30188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DA158C5E-DC5A-EF51-8B85-C8D299EBA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67450" y="952500"/>
          <a:ext cx="2542252" cy="1030313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11</xdr:row>
      <xdr:rowOff>142875</xdr:rowOff>
    </xdr:from>
    <xdr:to>
      <xdr:col>14</xdr:col>
      <xdr:colOff>348808</xdr:colOff>
      <xdr:row>16</xdr:row>
      <xdr:rowOff>174584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45D6FAB4-3B49-C0F4-28B8-ABBE57AF1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67450" y="2276475"/>
          <a:ext cx="2225233" cy="993734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18</xdr:row>
      <xdr:rowOff>123825</xdr:rowOff>
    </xdr:from>
    <xdr:to>
      <xdr:col>14</xdr:col>
      <xdr:colOff>458545</xdr:colOff>
      <xdr:row>23</xdr:row>
      <xdr:rowOff>167727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4C02718D-7C01-B22A-3E8D-123CF20A2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267450" y="3581400"/>
          <a:ext cx="2334970" cy="1005927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25</xdr:row>
      <xdr:rowOff>114300</xdr:rowOff>
    </xdr:from>
    <xdr:to>
      <xdr:col>15</xdr:col>
      <xdr:colOff>217792</xdr:colOff>
      <xdr:row>31</xdr:row>
      <xdr:rowOff>7710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9C34DB0D-6897-F3B9-F0B9-1BB2AE59D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267450" y="4895850"/>
          <a:ext cx="2780017" cy="10364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4</xdr:row>
      <xdr:rowOff>14654</xdr:rowOff>
    </xdr:from>
    <xdr:to>
      <xdr:col>4</xdr:col>
      <xdr:colOff>547272</xdr:colOff>
      <xdr:row>8</xdr:row>
      <xdr:rowOff>40627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F53A7E04-D45E-A943-9A10-D018669D5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0896" y="827942"/>
          <a:ext cx="1810434" cy="758666"/>
        </a:xfrm>
        <a:prstGeom prst="rect">
          <a:avLst/>
        </a:prstGeom>
      </xdr:spPr>
    </xdr:pic>
    <xdr:clientData/>
  </xdr:twoCellAnchor>
  <xdr:twoCellAnchor editAs="oneCell">
    <xdr:from>
      <xdr:col>5</xdr:col>
      <xdr:colOff>129687</xdr:colOff>
      <xdr:row>4</xdr:row>
      <xdr:rowOff>14654</xdr:rowOff>
    </xdr:from>
    <xdr:to>
      <xdr:col>7</xdr:col>
      <xdr:colOff>556563</xdr:colOff>
      <xdr:row>8</xdr:row>
      <xdr:rowOff>56718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3B510550-A3AE-D729-D7C5-5AAB09310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62475" y="827942"/>
          <a:ext cx="1804338" cy="774757"/>
        </a:xfrm>
        <a:prstGeom prst="rect">
          <a:avLst/>
        </a:prstGeom>
      </xdr:spPr>
    </xdr:pic>
    <xdr:clientData/>
  </xdr:twoCellAnchor>
  <xdr:twoCellAnchor editAs="oneCell">
    <xdr:from>
      <xdr:col>8</xdr:col>
      <xdr:colOff>179510</xdr:colOff>
      <xdr:row>4</xdr:row>
      <xdr:rowOff>14654</xdr:rowOff>
    </xdr:from>
    <xdr:to>
      <xdr:col>10</xdr:col>
      <xdr:colOff>606386</xdr:colOff>
      <xdr:row>8</xdr:row>
      <xdr:rowOff>26235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B05FBA51-DEB8-2408-75FC-7EB5B3DBF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78491" y="827942"/>
          <a:ext cx="1804337" cy="744274"/>
        </a:xfrm>
        <a:prstGeom prst="rect">
          <a:avLst/>
        </a:prstGeom>
      </xdr:spPr>
    </xdr:pic>
    <xdr:clientData/>
  </xdr:twoCellAnchor>
  <xdr:twoCellAnchor editAs="oneCell">
    <xdr:from>
      <xdr:col>11</xdr:col>
      <xdr:colOff>181708</xdr:colOff>
      <xdr:row>4</xdr:row>
      <xdr:rowOff>14654</xdr:rowOff>
    </xdr:from>
    <xdr:to>
      <xdr:col>13</xdr:col>
      <xdr:colOff>608584</xdr:colOff>
      <xdr:row>8</xdr:row>
      <xdr:rowOff>65013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805591E3-D4C9-B409-B93C-61B51D700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46881" y="827942"/>
          <a:ext cx="1804338" cy="783052"/>
        </a:xfrm>
        <a:prstGeom prst="rect">
          <a:avLst/>
        </a:prstGeom>
      </xdr:spPr>
    </xdr:pic>
    <xdr:clientData/>
  </xdr:twoCellAnchor>
  <xdr:twoCellAnchor editAs="oneCell">
    <xdr:from>
      <xdr:col>14</xdr:col>
      <xdr:colOff>207352</xdr:colOff>
      <xdr:row>4</xdr:row>
      <xdr:rowOff>14654</xdr:rowOff>
    </xdr:from>
    <xdr:to>
      <xdr:col>16</xdr:col>
      <xdr:colOff>634228</xdr:colOff>
      <xdr:row>8</xdr:row>
      <xdr:rowOff>62814</xdr:rowOff>
    </xdr:to>
    <xdr:pic>
      <xdr:nvPicPr>
        <xdr:cNvPr id="271" name="図 270">
          <a:extLst>
            <a:ext uri="{FF2B5EF4-FFF2-40B4-BE49-F238E27FC236}">
              <a16:creationId xmlns:a16="http://schemas.microsoft.com/office/drawing/2014/main" id="{5B78028A-4BC5-C8E9-9F48-24822B26C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38717" y="827942"/>
          <a:ext cx="1804338" cy="780853"/>
        </a:xfrm>
        <a:prstGeom prst="rect">
          <a:avLst/>
        </a:prstGeom>
      </xdr:spPr>
    </xdr:pic>
    <xdr:clientData/>
  </xdr:twoCellAnchor>
  <xdr:twoCellAnchor editAs="oneCell">
    <xdr:from>
      <xdr:col>17</xdr:col>
      <xdr:colOff>180975</xdr:colOff>
      <xdr:row>4</xdr:row>
      <xdr:rowOff>14654</xdr:rowOff>
    </xdr:from>
    <xdr:to>
      <xdr:col>19</xdr:col>
      <xdr:colOff>613947</xdr:colOff>
      <xdr:row>8</xdr:row>
      <xdr:rowOff>56718</xdr:rowOff>
    </xdr:to>
    <xdr:pic>
      <xdr:nvPicPr>
        <xdr:cNvPr id="275" name="図 274">
          <a:extLst>
            <a:ext uri="{FF2B5EF4-FFF2-40B4-BE49-F238E27FC236}">
              <a16:creationId xmlns:a16="http://schemas.microsoft.com/office/drawing/2014/main" id="{B914D6B4-1469-45FD-20DD-49DDD0C55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878533" y="827942"/>
          <a:ext cx="1810433" cy="774757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9</xdr:row>
      <xdr:rowOff>42497</xdr:rowOff>
    </xdr:from>
    <xdr:to>
      <xdr:col>4</xdr:col>
      <xdr:colOff>541176</xdr:colOff>
      <xdr:row>12</xdr:row>
      <xdr:rowOff>148002</xdr:rowOff>
    </xdr:to>
    <xdr:pic>
      <xdr:nvPicPr>
        <xdr:cNvPr id="276" name="図 275">
          <a:extLst>
            <a:ext uri="{FF2B5EF4-FFF2-40B4-BE49-F238E27FC236}">
              <a16:creationId xmlns:a16="http://schemas.microsoft.com/office/drawing/2014/main" id="{EB8E3E92-B2AB-77C1-C77B-78EF01B53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80896" y="1771651"/>
          <a:ext cx="1804338" cy="655024"/>
        </a:xfrm>
        <a:prstGeom prst="rect">
          <a:avLst/>
        </a:prstGeom>
      </xdr:spPr>
    </xdr:pic>
    <xdr:clientData/>
  </xdr:twoCellAnchor>
  <xdr:twoCellAnchor editAs="oneCell">
    <xdr:from>
      <xdr:col>5</xdr:col>
      <xdr:colOff>129687</xdr:colOff>
      <xdr:row>9</xdr:row>
      <xdr:rowOff>42497</xdr:rowOff>
    </xdr:from>
    <xdr:to>
      <xdr:col>7</xdr:col>
      <xdr:colOff>562659</xdr:colOff>
      <xdr:row>12</xdr:row>
      <xdr:rowOff>129712</xdr:rowOff>
    </xdr:to>
    <xdr:pic>
      <xdr:nvPicPr>
        <xdr:cNvPr id="277" name="図 276">
          <a:extLst>
            <a:ext uri="{FF2B5EF4-FFF2-40B4-BE49-F238E27FC236}">
              <a16:creationId xmlns:a16="http://schemas.microsoft.com/office/drawing/2014/main" id="{21127110-E6B5-9D99-A0D7-B55230C6E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62475" y="1771651"/>
          <a:ext cx="1810434" cy="636734"/>
        </a:xfrm>
        <a:prstGeom prst="rect">
          <a:avLst/>
        </a:prstGeom>
      </xdr:spPr>
    </xdr:pic>
    <xdr:clientData/>
  </xdr:twoCellAnchor>
  <xdr:twoCellAnchor editAs="oneCell">
    <xdr:from>
      <xdr:col>8</xdr:col>
      <xdr:colOff>179510</xdr:colOff>
      <xdr:row>9</xdr:row>
      <xdr:rowOff>42497</xdr:rowOff>
    </xdr:from>
    <xdr:to>
      <xdr:col>10</xdr:col>
      <xdr:colOff>612482</xdr:colOff>
      <xdr:row>12</xdr:row>
      <xdr:rowOff>141905</xdr:rowOff>
    </xdr:to>
    <xdr:pic>
      <xdr:nvPicPr>
        <xdr:cNvPr id="278" name="図 277">
          <a:extLst>
            <a:ext uri="{FF2B5EF4-FFF2-40B4-BE49-F238E27FC236}">
              <a16:creationId xmlns:a16="http://schemas.microsoft.com/office/drawing/2014/main" id="{0872D4D1-8BEB-A17D-2163-2D86D5F7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678491" y="1771651"/>
          <a:ext cx="1810433" cy="648927"/>
        </a:xfrm>
        <a:prstGeom prst="rect">
          <a:avLst/>
        </a:prstGeom>
      </xdr:spPr>
    </xdr:pic>
    <xdr:clientData/>
  </xdr:twoCellAnchor>
  <xdr:twoCellAnchor editAs="oneCell">
    <xdr:from>
      <xdr:col>11</xdr:col>
      <xdr:colOff>181708</xdr:colOff>
      <xdr:row>9</xdr:row>
      <xdr:rowOff>42497</xdr:rowOff>
    </xdr:from>
    <xdr:to>
      <xdr:col>13</xdr:col>
      <xdr:colOff>608584</xdr:colOff>
      <xdr:row>12</xdr:row>
      <xdr:rowOff>135809</xdr:rowOff>
    </xdr:to>
    <xdr:pic>
      <xdr:nvPicPr>
        <xdr:cNvPr id="279" name="図 278">
          <a:extLst>
            <a:ext uri="{FF2B5EF4-FFF2-40B4-BE49-F238E27FC236}">
              <a16:creationId xmlns:a16="http://schemas.microsoft.com/office/drawing/2014/main" id="{D7C80039-3D69-688C-34D8-9EE853217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746881" y="1771651"/>
          <a:ext cx="1804338" cy="642831"/>
        </a:xfrm>
        <a:prstGeom prst="rect">
          <a:avLst/>
        </a:prstGeom>
      </xdr:spPr>
    </xdr:pic>
    <xdr:clientData/>
  </xdr:twoCellAnchor>
  <xdr:twoCellAnchor editAs="oneCell">
    <xdr:from>
      <xdr:col>14</xdr:col>
      <xdr:colOff>207352</xdr:colOff>
      <xdr:row>9</xdr:row>
      <xdr:rowOff>42497</xdr:rowOff>
    </xdr:from>
    <xdr:to>
      <xdr:col>16</xdr:col>
      <xdr:colOff>646421</xdr:colOff>
      <xdr:row>12</xdr:row>
      <xdr:rowOff>135809</xdr:rowOff>
    </xdr:to>
    <xdr:pic>
      <xdr:nvPicPr>
        <xdr:cNvPr id="280" name="図 279">
          <a:extLst>
            <a:ext uri="{FF2B5EF4-FFF2-40B4-BE49-F238E27FC236}">
              <a16:creationId xmlns:a16="http://schemas.microsoft.com/office/drawing/2014/main" id="{059B19F9-F7EE-0284-6875-B5522ADE5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838717" y="1771651"/>
          <a:ext cx="1816531" cy="642831"/>
        </a:xfrm>
        <a:prstGeom prst="rect">
          <a:avLst/>
        </a:prstGeom>
      </xdr:spPr>
    </xdr:pic>
    <xdr:clientData/>
  </xdr:twoCellAnchor>
  <xdr:twoCellAnchor editAs="oneCell">
    <xdr:from>
      <xdr:col>17</xdr:col>
      <xdr:colOff>180975</xdr:colOff>
      <xdr:row>9</xdr:row>
      <xdr:rowOff>42497</xdr:rowOff>
    </xdr:from>
    <xdr:to>
      <xdr:col>19</xdr:col>
      <xdr:colOff>601754</xdr:colOff>
      <xdr:row>12</xdr:row>
      <xdr:rowOff>166292</xdr:rowOff>
    </xdr:to>
    <xdr:pic>
      <xdr:nvPicPr>
        <xdr:cNvPr id="296" name="図 295">
          <a:extLst>
            <a:ext uri="{FF2B5EF4-FFF2-40B4-BE49-F238E27FC236}">
              <a16:creationId xmlns:a16="http://schemas.microsoft.com/office/drawing/2014/main" id="{D5EBE399-7C21-BF98-70E2-C06CC9E5D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878533" y="1771651"/>
          <a:ext cx="1798240" cy="673314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13</xdr:row>
      <xdr:rowOff>43962</xdr:rowOff>
    </xdr:from>
    <xdr:to>
      <xdr:col>4</xdr:col>
      <xdr:colOff>541176</xdr:colOff>
      <xdr:row>16</xdr:row>
      <xdr:rowOff>147269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BDA098C7-BFC5-770E-8748-8D789FE38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80896" y="2505808"/>
          <a:ext cx="1804338" cy="652826"/>
        </a:xfrm>
        <a:prstGeom prst="rect">
          <a:avLst/>
        </a:prstGeom>
      </xdr:spPr>
    </xdr:pic>
    <xdr:clientData/>
  </xdr:twoCellAnchor>
  <xdr:twoCellAnchor editAs="oneCell">
    <xdr:from>
      <xdr:col>5</xdr:col>
      <xdr:colOff>129687</xdr:colOff>
      <xdr:row>13</xdr:row>
      <xdr:rowOff>43962</xdr:rowOff>
    </xdr:from>
    <xdr:to>
      <xdr:col>7</xdr:col>
      <xdr:colOff>556563</xdr:colOff>
      <xdr:row>16</xdr:row>
      <xdr:rowOff>128979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13772634-EB88-9A40-08EF-6B24AC7EF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562475" y="2505808"/>
          <a:ext cx="1804338" cy="634536"/>
        </a:xfrm>
        <a:prstGeom prst="rect">
          <a:avLst/>
        </a:prstGeom>
      </xdr:spPr>
    </xdr:pic>
    <xdr:clientData/>
  </xdr:twoCellAnchor>
  <xdr:twoCellAnchor editAs="oneCell">
    <xdr:from>
      <xdr:col>8</xdr:col>
      <xdr:colOff>179510</xdr:colOff>
      <xdr:row>13</xdr:row>
      <xdr:rowOff>43962</xdr:rowOff>
    </xdr:from>
    <xdr:to>
      <xdr:col>10</xdr:col>
      <xdr:colOff>612482</xdr:colOff>
      <xdr:row>16</xdr:row>
      <xdr:rowOff>143370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A73AC7B0-E980-2D7D-1291-B6F584153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678491" y="2505808"/>
          <a:ext cx="1810433" cy="648927"/>
        </a:xfrm>
        <a:prstGeom prst="rect">
          <a:avLst/>
        </a:prstGeom>
      </xdr:spPr>
    </xdr:pic>
    <xdr:clientData/>
  </xdr:twoCellAnchor>
  <xdr:twoCellAnchor editAs="oneCell">
    <xdr:from>
      <xdr:col>11</xdr:col>
      <xdr:colOff>181708</xdr:colOff>
      <xdr:row>13</xdr:row>
      <xdr:rowOff>43962</xdr:rowOff>
    </xdr:from>
    <xdr:to>
      <xdr:col>13</xdr:col>
      <xdr:colOff>608584</xdr:colOff>
      <xdr:row>16</xdr:row>
      <xdr:rowOff>149467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8288DF0D-3649-430A-7C4C-5304446AC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746881" y="2505808"/>
          <a:ext cx="1804338" cy="655024"/>
        </a:xfrm>
        <a:prstGeom prst="rect">
          <a:avLst/>
        </a:prstGeom>
      </xdr:spPr>
    </xdr:pic>
    <xdr:clientData/>
  </xdr:twoCellAnchor>
  <xdr:twoCellAnchor editAs="oneCell">
    <xdr:from>
      <xdr:col>14</xdr:col>
      <xdr:colOff>207352</xdr:colOff>
      <xdr:row>13</xdr:row>
      <xdr:rowOff>43962</xdr:rowOff>
    </xdr:from>
    <xdr:to>
      <xdr:col>16</xdr:col>
      <xdr:colOff>652517</xdr:colOff>
      <xdr:row>16</xdr:row>
      <xdr:rowOff>128979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15623A3B-88FF-DF1C-C8CB-85A2A65DA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838717" y="2505808"/>
          <a:ext cx="1822627" cy="634536"/>
        </a:xfrm>
        <a:prstGeom prst="rect">
          <a:avLst/>
        </a:prstGeom>
      </xdr:spPr>
    </xdr:pic>
    <xdr:clientData/>
  </xdr:twoCellAnchor>
  <xdr:twoCellAnchor editAs="oneCell">
    <xdr:from>
      <xdr:col>17</xdr:col>
      <xdr:colOff>180975</xdr:colOff>
      <xdr:row>13</xdr:row>
      <xdr:rowOff>43962</xdr:rowOff>
    </xdr:from>
    <xdr:to>
      <xdr:col>19</xdr:col>
      <xdr:colOff>607851</xdr:colOff>
      <xdr:row>16</xdr:row>
      <xdr:rowOff>143370</xdr:rowOff>
    </xdr:to>
    <xdr:pic>
      <xdr:nvPicPr>
        <xdr:cNvPr id="69" name="図 68">
          <a:extLst>
            <a:ext uri="{FF2B5EF4-FFF2-40B4-BE49-F238E27FC236}">
              <a16:creationId xmlns:a16="http://schemas.microsoft.com/office/drawing/2014/main" id="{3CBBFC23-E84E-0D87-B582-1BB7201F4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2878533" y="2505808"/>
          <a:ext cx="1804337" cy="648927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18</xdr:row>
      <xdr:rowOff>52021</xdr:rowOff>
    </xdr:from>
    <xdr:to>
      <xdr:col>4</xdr:col>
      <xdr:colOff>535079</xdr:colOff>
      <xdr:row>21</xdr:row>
      <xdr:rowOff>155328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86BBB90D-A5BD-E92F-B5D8-0BDEF8513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480896" y="3429733"/>
          <a:ext cx="1798241" cy="652826"/>
        </a:xfrm>
        <a:prstGeom prst="rect">
          <a:avLst/>
        </a:prstGeom>
      </xdr:spPr>
    </xdr:pic>
    <xdr:clientData/>
  </xdr:twoCellAnchor>
  <xdr:twoCellAnchor editAs="oneCell">
    <xdr:from>
      <xdr:col>5</xdr:col>
      <xdr:colOff>129687</xdr:colOff>
      <xdr:row>18</xdr:row>
      <xdr:rowOff>52021</xdr:rowOff>
    </xdr:from>
    <xdr:to>
      <xdr:col>7</xdr:col>
      <xdr:colOff>550466</xdr:colOff>
      <xdr:row>21</xdr:row>
      <xdr:rowOff>149231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205AD780-F6F6-7CB9-EF31-A17792CDC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562475" y="3429733"/>
          <a:ext cx="1798241" cy="646729"/>
        </a:xfrm>
        <a:prstGeom prst="rect">
          <a:avLst/>
        </a:prstGeom>
      </xdr:spPr>
    </xdr:pic>
    <xdr:clientData/>
  </xdr:twoCellAnchor>
  <xdr:twoCellAnchor editAs="oneCell">
    <xdr:from>
      <xdr:col>8</xdr:col>
      <xdr:colOff>179510</xdr:colOff>
      <xdr:row>18</xdr:row>
      <xdr:rowOff>52021</xdr:rowOff>
    </xdr:from>
    <xdr:to>
      <xdr:col>10</xdr:col>
      <xdr:colOff>600289</xdr:colOff>
      <xdr:row>21</xdr:row>
      <xdr:rowOff>137038</xdr:rowOff>
    </xdr:to>
    <xdr:pic>
      <xdr:nvPicPr>
        <xdr:cNvPr id="72" name="図 71">
          <a:extLst>
            <a:ext uri="{FF2B5EF4-FFF2-40B4-BE49-F238E27FC236}">
              <a16:creationId xmlns:a16="http://schemas.microsoft.com/office/drawing/2014/main" id="{A110278B-B977-4FDC-6470-31243A755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678491" y="3429733"/>
          <a:ext cx="1798240" cy="634536"/>
        </a:xfrm>
        <a:prstGeom prst="rect">
          <a:avLst/>
        </a:prstGeom>
      </xdr:spPr>
    </xdr:pic>
    <xdr:clientData/>
  </xdr:twoCellAnchor>
  <xdr:twoCellAnchor editAs="oneCell">
    <xdr:from>
      <xdr:col>11</xdr:col>
      <xdr:colOff>181708</xdr:colOff>
      <xdr:row>18</xdr:row>
      <xdr:rowOff>52021</xdr:rowOff>
    </xdr:from>
    <xdr:to>
      <xdr:col>13</xdr:col>
      <xdr:colOff>602487</xdr:colOff>
      <xdr:row>21</xdr:row>
      <xdr:rowOff>130942</xdr:rowOff>
    </xdr:to>
    <xdr:pic>
      <xdr:nvPicPr>
        <xdr:cNvPr id="73" name="図 72">
          <a:extLst>
            <a:ext uri="{FF2B5EF4-FFF2-40B4-BE49-F238E27FC236}">
              <a16:creationId xmlns:a16="http://schemas.microsoft.com/office/drawing/2014/main" id="{AA6B47EA-EA36-671D-4E68-5A98AC28B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746881" y="3429733"/>
          <a:ext cx="1798241" cy="628440"/>
        </a:xfrm>
        <a:prstGeom prst="rect">
          <a:avLst/>
        </a:prstGeom>
      </xdr:spPr>
    </xdr:pic>
    <xdr:clientData/>
  </xdr:twoCellAnchor>
  <xdr:twoCellAnchor editAs="oneCell">
    <xdr:from>
      <xdr:col>14</xdr:col>
      <xdr:colOff>207352</xdr:colOff>
      <xdr:row>18</xdr:row>
      <xdr:rowOff>52021</xdr:rowOff>
    </xdr:from>
    <xdr:to>
      <xdr:col>16</xdr:col>
      <xdr:colOff>631062</xdr:colOff>
      <xdr:row>21</xdr:row>
      <xdr:rowOff>143135</xdr:rowOff>
    </xdr:to>
    <xdr:pic>
      <xdr:nvPicPr>
        <xdr:cNvPr id="74" name="図 73">
          <a:extLst>
            <a:ext uri="{FF2B5EF4-FFF2-40B4-BE49-F238E27FC236}">
              <a16:creationId xmlns:a16="http://schemas.microsoft.com/office/drawing/2014/main" id="{66CB4090-C1B5-40F4-C12E-C0E6DADC8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0838717" y="3429733"/>
          <a:ext cx="1801172" cy="640633"/>
        </a:xfrm>
        <a:prstGeom prst="rect">
          <a:avLst/>
        </a:prstGeom>
      </xdr:spPr>
    </xdr:pic>
    <xdr:clientData/>
  </xdr:twoCellAnchor>
  <xdr:twoCellAnchor editAs="oneCell">
    <xdr:from>
      <xdr:col>17</xdr:col>
      <xdr:colOff>180975</xdr:colOff>
      <xdr:row>18</xdr:row>
      <xdr:rowOff>52021</xdr:rowOff>
    </xdr:from>
    <xdr:to>
      <xdr:col>19</xdr:col>
      <xdr:colOff>601754</xdr:colOff>
      <xdr:row>21</xdr:row>
      <xdr:rowOff>118749</xdr:rowOff>
    </xdr:to>
    <xdr:pic>
      <xdr:nvPicPr>
        <xdr:cNvPr id="75" name="図 74">
          <a:extLst>
            <a:ext uri="{FF2B5EF4-FFF2-40B4-BE49-F238E27FC236}">
              <a16:creationId xmlns:a16="http://schemas.microsoft.com/office/drawing/2014/main" id="{913C073A-39D5-0DF8-3A64-24BB9A397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2878533" y="3429733"/>
          <a:ext cx="1798240" cy="616247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23</xdr:row>
      <xdr:rowOff>8793</xdr:rowOff>
    </xdr:from>
    <xdr:to>
      <xdr:col>4</xdr:col>
      <xdr:colOff>541176</xdr:colOff>
      <xdr:row>27</xdr:row>
      <xdr:rowOff>53056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33142EBC-FB01-4EE5-75A6-80DEEA3BD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480896" y="4302370"/>
          <a:ext cx="1804338" cy="776955"/>
        </a:xfrm>
        <a:prstGeom prst="rect">
          <a:avLst/>
        </a:prstGeom>
      </xdr:spPr>
    </xdr:pic>
    <xdr:clientData/>
  </xdr:twoCellAnchor>
  <xdr:twoCellAnchor editAs="oneCell">
    <xdr:from>
      <xdr:col>5</xdr:col>
      <xdr:colOff>129687</xdr:colOff>
      <xdr:row>23</xdr:row>
      <xdr:rowOff>8793</xdr:rowOff>
    </xdr:from>
    <xdr:to>
      <xdr:col>7</xdr:col>
      <xdr:colOff>550466</xdr:colOff>
      <xdr:row>27</xdr:row>
      <xdr:rowOff>79640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FE46AFE7-F8B9-6BF1-D444-BFAEC456F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562475" y="4302370"/>
          <a:ext cx="1798241" cy="803539"/>
        </a:xfrm>
        <a:prstGeom prst="rect">
          <a:avLst/>
        </a:prstGeom>
      </xdr:spPr>
    </xdr:pic>
    <xdr:clientData/>
  </xdr:twoCellAnchor>
  <xdr:twoCellAnchor editAs="oneCell">
    <xdr:from>
      <xdr:col>8</xdr:col>
      <xdr:colOff>179510</xdr:colOff>
      <xdr:row>23</xdr:row>
      <xdr:rowOff>8793</xdr:rowOff>
    </xdr:from>
    <xdr:to>
      <xdr:col>10</xdr:col>
      <xdr:colOff>612482</xdr:colOff>
      <xdr:row>27</xdr:row>
      <xdr:rowOff>79640</xdr:rowOff>
    </xdr:to>
    <xdr:pic>
      <xdr:nvPicPr>
        <xdr:cNvPr id="84" name="図 83">
          <a:extLst>
            <a:ext uri="{FF2B5EF4-FFF2-40B4-BE49-F238E27FC236}">
              <a16:creationId xmlns:a16="http://schemas.microsoft.com/office/drawing/2014/main" id="{1689A140-C5E7-1773-9AE9-C3137C79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678491" y="4302370"/>
          <a:ext cx="1810433" cy="803539"/>
        </a:xfrm>
        <a:prstGeom prst="rect">
          <a:avLst/>
        </a:prstGeom>
      </xdr:spPr>
    </xdr:pic>
    <xdr:clientData/>
  </xdr:twoCellAnchor>
  <xdr:twoCellAnchor editAs="oneCell">
    <xdr:from>
      <xdr:col>11</xdr:col>
      <xdr:colOff>181708</xdr:colOff>
      <xdr:row>23</xdr:row>
      <xdr:rowOff>8793</xdr:rowOff>
    </xdr:from>
    <xdr:to>
      <xdr:col>13</xdr:col>
      <xdr:colOff>608584</xdr:colOff>
      <xdr:row>27</xdr:row>
      <xdr:rowOff>71345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8A55EE6D-45A7-A38D-4563-7D29CD277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8746881" y="4302370"/>
          <a:ext cx="1804338" cy="795244"/>
        </a:xfrm>
        <a:prstGeom prst="rect">
          <a:avLst/>
        </a:prstGeom>
      </xdr:spPr>
    </xdr:pic>
    <xdr:clientData/>
  </xdr:twoCellAnchor>
  <xdr:twoCellAnchor editAs="oneCell">
    <xdr:from>
      <xdr:col>14</xdr:col>
      <xdr:colOff>207352</xdr:colOff>
      <xdr:row>23</xdr:row>
      <xdr:rowOff>8793</xdr:rowOff>
    </xdr:from>
    <xdr:to>
      <xdr:col>16</xdr:col>
      <xdr:colOff>637159</xdr:colOff>
      <xdr:row>27</xdr:row>
      <xdr:rowOff>97929</xdr:rowOff>
    </xdr:to>
    <xdr:pic>
      <xdr:nvPicPr>
        <xdr:cNvPr id="86" name="図 85">
          <a:extLst>
            <a:ext uri="{FF2B5EF4-FFF2-40B4-BE49-F238E27FC236}">
              <a16:creationId xmlns:a16="http://schemas.microsoft.com/office/drawing/2014/main" id="{97B9BC6D-5BD0-3A3F-5CD5-7CDA292D8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838717" y="4302370"/>
          <a:ext cx="1807269" cy="821828"/>
        </a:xfrm>
        <a:prstGeom prst="rect">
          <a:avLst/>
        </a:prstGeom>
      </xdr:spPr>
    </xdr:pic>
    <xdr:clientData/>
  </xdr:twoCellAnchor>
  <xdr:twoCellAnchor editAs="oneCell">
    <xdr:from>
      <xdr:col>17</xdr:col>
      <xdr:colOff>180975</xdr:colOff>
      <xdr:row>23</xdr:row>
      <xdr:rowOff>8793</xdr:rowOff>
    </xdr:from>
    <xdr:to>
      <xdr:col>19</xdr:col>
      <xdr:colOff>607851</xdr:colOff>
      <xdr:row>27</xdr:row>
      <xdr:rowOff>95731</xdr:rowOff>
    </xdr:to>
    <xdr:pic>
      <xdr:nvPicPr>
        <xdr:cNvPr id="87" name="図 86">
          <a:extLst>
            <a:ext uri="{FF2B5EF4-FFF2-40B4-BE49-F238E27FC236}">
              <a16:creationId xmlns:a16="http://schemas.microsoft.com/office/drawing/2014/main" id="{ED094BAD-B8F1-7880-A341-E1306D494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878533" y="4302370"/>
          <a:ext cx="1804337" cy="81963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28</xdr:row>
      <xdr:rowOff>165588</xdr:rowOff>
    </xdr:from>
    <xdr:to>
      <xdr:col>4</xdr:col>
      <xdr:colOff>541176</xdr:colOff>
      <xdr:row>31</xdr:row>
      <xdr:rowOff>107427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41D01724-9C06-6D11-30A4-62A7F387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480896" y="5375030"/>
          <a:ext cx="1804338" cy="506012"/>
        </a:xfrm>
        <a:prstGeom prst="rect">
          <a:avLst/>
        </a:prstGeom>
      </xdr:spPr>
    </xdr:pic>
    <xdr:clientData/>
  </xdr:twoCellAnchor>
  <xdr:twoCellAnchor editAs="oneCell">
    <xdr:from>
      <xdr:col>5</xdr:col>
      <xdr:colOff>129687</xdr:colOff>
      <xdr:row>28</xdr:row>
      <xdr:rowOff>165588</xdr:rowOff>
    </xdr:from>
    <xdr:to>
      <xdr:col>7</xdr:col>
      <xdr:colOff>562659</xdr:colOff>
      <xdr:row>31</xdr:row>
      <xdr:rowOff>97432</xdr:rowOff>
    </xdr:to>
    <xdr:pic>
      <xdr:nvPicPr>
        <xdr:cNvPr id="89" name="図 88">
          <a:extLst>
            <a:ext uri="{FF2B5EF4-FFF2-40B4-BE49-F238E27FC236}">
              <a16:creationId xmlns:a16="http://schemas.microsoft.com/office/drawing/2014/main" id="{2173CB87-8A54-9734-D81B-CF5829F79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562475" y="5375030"/>
          <a:ext cx="1810434" cy="496017"/>
        </a:xfrm>
        <a:prstGeom prst="rect">
          <a:avLst/>
        </a:prstGeom>
      </xdr:spPr>
    </xdr:pic>
    <xdr:clientData/>
  </xdr:twoCellAnchor>
  <xdr:twoCellAnchor editAs="oneCell">
    <xdr:from>
      <xdr:col>8</xdr:col>
      <xdr:colOff>179510</xdr:colOff>
      <xdr:row>28</xdr:row>
      <xdr:rowOff>165588</xdr:rowOff>
    </xdr:from>
    <xdr:to>
      <xdr:col>10</xdr:col>
      <xdr:colOff>606386</xdr:colOff>
      <xdr:row>31</xdr:row>
      <xdr:rowOff>109625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B5759595-BE3C-09E1-EF14-E53FAB845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6678491" y="5375030"/>
          <a:ext cx="1804337" cy="508210"/>
        </a:xfrm>
        <a:prstGeom prst="rect">
          <a:avLst/>
        </a:prstGeom>
      </xdr:spPr>
    </xdr:pic>
    <xdr:clientData/>
  </xdr:twoCellAnchor>
  <xdr:twoCellAnchor editAs="oneCell">
    <xdr:from>
      <xdr:col>11</xdr:col>
      <xdr:colOff>181708</xdr:colOff>
      <xdr:row>28</xdr:row>
      <xdr:rowOff>165588</xdr:rowOff>
    </xdr:from>
    <xdr:to>
      <xdr:col>13</xdr:col>
      <xdr:colOff>608584</xdr:colOff>
      <xdr:row>31</xdr:row>
      <xdr:rowOff>91335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45143383-079E-358D-D6D9-E84BD6074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8746881" y="5375030"/>
          <a:ext cx="1804338" cy="489920"/>
        </a:xfrm>
        <a:prstGeom prst="rect">
          <a:avLst/>
        </a:prstGeom>
      </xdr:spPr>
    </xdr:pic>
    <xdr:clientData/>
  </xdr:twoCellAnchor>
  <xdr:twoCellAnchor editAs="oneCell">
    <xdr:from>
      <xdr:col>14</xdr:col>
      <xdr:colOff>207352</xdr:colOff>
      <xdr:row>28</xdr:row>
      <xdr:rowOff>165588</xdr:rowOff>
    </xdr:from>
    <xdr:to>
      <xdr:col>16</xdr:col>
      <xdr:colOff>637159</xdr:colOff>
      <xdr:row>31</xdr:row>
      <xdr:rowOff>85239</xdr:rowOff>
    </xdr:to>
    <xdr:pic>
      <xdr:nvPicPr>
        <xdr:cNvPr id="92" name="図 91">
          <a:extLst>
            <a:ext uri="{FF2B5EF4-FFF2-40B4-BE49-F238E27FC236}">
              <a16:creationId xmlns:a16="http://schemas.microsoft.com/office/drawing/2014/main" id="{6702B21B-ACC1-ED0B-8FC9-5ACF35060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0838717" y="5375030"/>
          <a:ext cx="1807269" cy="483824"/>
        </a:xfrm>
        <a:prstGeom prst="rect">
          <a:avLst/>
        </a:prstGeom>
      </xdr:spPr>
    </xdr:pic>
    <xdr:clientData/>
  </xdr:twoCellAnchor>
  <xdr:twoCellAnchor editAs="oneCell">
    <xdr:from>
      <xdr:col>17</xdr:col>
      <xdr:colOff>180975</xdr:colOff>
      <xdr:row>28</xdr:row>
      <xdr:rowOff>165588</xdr:rowOff>
    </xdr:from>
    <xdr:to>
      <xdr:col>19</xdr:col>
      <xdr:colOff>613947</xdr:colOff>
      <xdr:row>31</xdr:row>
      <xdr:rowOff>97432</xdr:rowOff>
    </xdr:to>
    <xdr:pic>
      <xdr:nvPicPr>
        <xdr:cNvPr id="93" name="図 92">
          <a:extLst>
            <a:ext uri="{FF2B5EF4-FFF2-40B4-BE49-F238E27FC236}">
              <a16:creationId xmlns:a16="http://schemas.microsoft.com/office/drawing/2014/main" id="{67A2BC29-988B-5798-29F3-DDD12E40F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2878533" y="5375030"/>
          <a:ext cx="1810433" cy="496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AF547-C70F-49C2-8E25-DDCE6C71E205}">
  <dimension ref="A1:E85"/>
  <sheetViews>
    <sheetView zoomScaleNormal="100" workbookViewId="0">
      <selection activeCell="H14" sqref="H14"/>
    </sheetView>
  </sheetViews>
  <sheetFormatPr defaultColWidth="9" defaultRowHeight="13"/>
  <cols>
    <col min="1" max="1" width="26.08203125" style="2" bestFit="1" customWidth="1"/>
    <col min="2" max="2" width="14.08203125" style="2" bestFit="1" customWidth="1"/>
    <col min="3" max="3" width="29.58203125" style="2" bestFit="1" customWidth="1"/>
    <col min="4" max="4" width="13.08203125" style="2" bestFit="1" customWidth="1"/>
    <col min="5" max="5" width="17.08203125" style="2" bestFit="1" customWidth="1"/>
    <col min="6" max="16384" width="9" style="2"/>
  </cols>
  <sheetData>
    <row r="1" spans="1:5" ht="12.9" customHeight="1">
      <c r="A1" s="1" t="s">
        <v>270</v>
      </c>
      <c r="B1" s="1"/>
    </row>
    <row r="2" spans="1:5" ht="12.9" customHeight="1">
      <c r="A2" s="1"/>
      <c r="B2" s="1"/>
    </row>
    <row r="3" spans="1:5" ht="12.9" customHeight="1" thickBo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2.9" customHeight="1" thickTop="1">
      <c r="A4" s="2" t="s">
        <v>5</v>
      </c>
      <c r="B4" s="2" t="s">
        <v>6</v>
      </c>
      <c r="C4" s="2" t="s">
        <v>7</v>
      </c>
      <c r="D4" s="2" t="s">
        <v>8</v>
      </c>
      <c r="E4" s="46" t="s">
        <v>9</v>
      </c>
    </row>
    <row r="5" spans="1:5" ht="12.9" customHeight="1"/>
    <row r="6" spans="1:5" ht="12.9" customHeight="1">
      <c r="A6" s="2" t="s">
        <v>10</v>
      </c>
      <c r="B6" s="2" t="s">
        <v>11</v>
      </c>
      <c r="C6" s="2" t="s">
        <v>7</v>
      </c>
      <c r="D6" s="2" t="s">
        <v>12</v>
      </c>
      <c r="E6" s="4" t="s">
        <v>13</v>
      </c>
    </row>
    <row r="7" spans="1:5" ht="12.9" customHeight="1">
      <c r="E7" s="4"/>
    </row>
    <row r="8" spans="1:5" ht="12.9" customHeight="1">
      <c r="A8" s="2" t="s">
        <v>14</v>
      </c>
      <c r="B8" s="2" t="s">
        <v>11</v>
      </c>
      <c r="C8" s="2" t="s">
        <v>15</v>
      </c>
      <c r="D8" s="2" t="s">
        <v>16</v>
      </c>
      <c r="E8" s="28" t="s">
        <v>327</v>
      </c>
    </row>
    <row r="9" spans="1:5" ht="12.9" customHeight="1">
      <c r="E9" s="28"/>
    </row>
    <row r="10" spans="1:5" ht="12.9" customHeight="1">
      <c r="A10" s="2" t="s">
        <v>17</v>
      </c>
      <c r="B10" s="2" t="s">
        <v>11</v>
      </c>
      <c r="C10" s="2" t="s">
        <v>18</v>
      </c>
      <c r="D10" s="2" t="s">
        <v>16</v>
      </c>
      <c r="E10" s="28" t="s">
        <v>326</v>
      </c>
    </row>
    <row r="11" spans="1:5" ht="12.9" customHeight="1"/>
    <row r="12" spans="1:5" ht="12.9" customHeight="1">
      <c r="A12" s="2" t="s">
        <v>19</v>
      </c>
      <c r="B12" s="2" t="s">
        <v>20</v>
      </c>
      <c r="C12" s="2" t="s">
        <v>7</v>
      </c>
      <c r="D12" s="2" t="s">
        <v>12</v>
      </c>
      <c r="E12" s="28" t="s">
        <v>21</v>
      </c>
    </row>
    <row r="13" spans="1:5" ht="12.9" customHeight="1">
      <c r="A13" s="2" t="s">
        <v>22</v>
      </c>
      <c r="B13" s="2" t="s">
        <v>20</v>
      </c>
      <c r="C13" s="2" t="s">
        <v>23</v>
      </c>
      <c r="D13" s="2" t="s">
        <v>12</v>
      </c>
      <c r="E13" s="2" t="s">
        <v>24</v>
      </c>
    </row>
    <row r="14" spans="1:5" ht="12.9" customHeight="1">
      <c r="A14" s="2" t="s">
        <v>25</v>
      </c>
      <c r="B14" s="2" t="s">
        <v>20</v>
      </c>
      <c r="C14" s="2" t="s">
        <v>26</v>
      </c>
      <c r="D14" s="2" t="s">
        <v>27</v>
      </c>
      <c r="E14" s="2" t="s">
        <v>24</v>
      </c>
    </row>
    <row r="15" spans="1:5" ht="12.9" customHeight="1"/>
    <row r="16" spans="1:5" ht="12.9" customHeight="1">
      <c r="A16" s="2" t="s">
        <v>28</v>
      </c>
      <c r="B16" s="2" t="s">
        <v>6</v>
      </c>
      <c r="C16" s="2" t="s">
        <v>7</v>
      </c>
      <c r="D16" s="2" t="s">
        <v>8</v>
      </c>
      <c r="E16" s="28" t="s">
        <v>29</v>
      </c>
    </row>
    <row r="17" spans="1:5" ht="12.9" customHeight="1"/>
    <row r="18" spans="1:5" ht="12.9" customHeight="1">
      <c r="A18" s="2" t="s">
        <v>30</v>
      </c>
      <c r="B18" s="2" t="s">
        <v>20</v>
      </c>
      <c r="C18" s="2" t="s">
        <v>26</v>
      </c>
      <c r="D18" s="2" t="s">
        <v>27</v>
      </c>
      <c r="E18" s="28" t="s">
        <v>321</v>
      </c>
    </row>
    <row r="19" spans="1:5" ht="12.9" customHeight="1">
      <c r="E19" s="28"/>
    </row>
    <row r="20" spans="1:5" ht="12.9" customHeight="1">
      <c r="A20" s="2" t="s">
        <v>31</v>
      </c>
      <c r="B20" s="2" t="s">
        <v>6</v>
      </c>
      <c r="C20" s="2" t="s">
        <v>7</v>
      </c>
      <c r="D20" s="2" t="s">
        <v>8</v>
      </c>
      <c r="E20" s="28" t="s">
        <v>32</v>
      </c>
    </row>
    <row r="21" spans="1:5" ht="12.9" customHeight="1">
      <c r="E21" s="28"/>
    </row>
    <row r="22" spans="1:5" ht="12.9" customHeight="1">
      <c r="A22" s="2" t="s">
        <v>33</v>
      </c>
      <c r="B22" s="2" t="s">
        <v>11</v>
      </c>
      <c r="C22" s="2" t="s">
        <v>7</v>
      </c>
      <c r="D22" s="2" t="s">
        <v>12</v>
      </c>
      <c r="E22" s="28" t="s">
        <v>34</v>
      </c>
    </row>
    <row r="23" spans="1:5" ht="12.9" customHeight="1"/>
    <row r="24" spans="1:5" ht="12.9" customHeight="1">
      <c r="A24" s="2" t="s">
        <v>35</v>
      </c>
      <c r="B24" s="2" t="s">
        <v>6</v>
      </c>
      <c r="C24" s="2" t="s">
        <v>36</v>
      </c>
      <c r="D24" s="2" t="s">
        <v>8</v>
      </c>
      <c r="E24" s="28" t="s">
        <v>37</v>
      </c>
    </row>
    <row r="25" spans="1:5" ht="12.9" customHeight="1">
      <c r="E25" s="28"/>
    </row>
    <row r="26" spans="1:5" ht="12.9" customHeight="1">
      <c r="A26" s="2" t="s">
        <v>38</v>
      </c>
      <c r="B26" s="2" t="s">
        <v>6</v>
      </c>
      <c r="C26" s="2" t="s">
        <v>7</v>
      </c>
      <c r="D26" s="2" t="s">
        <v>8</v>
      </c>
      <c r="E26" s="28" t="s">
        <v>39</v>
      </c>
    </row>
    <row r="27" spans="1:5" ht="12.9" customHeight="1"/>
    <row r="28" spans="1:5" ht="12.9" customHeight="1">
      <c r="A28" s="2" t="s">
        <v>40</v>
      </c>
      <c r="B28" s="2" t="s">
        <v>20</v>
      </c>
      <c r="C28" s="2" t="s">
        <v>41</v>
      </c>
      <c r="D28" s="2" t="s">
        <v>42</v>
      </c>
      <c r="E28" s="28" t="s">
        <v>43</v>
      </c>
    </row>
    <row r="29" spans="1:5" ht="12.9" customHeight="1"/>
    <row r="30" spans="1:5" ht="12.9" customHeight="1">
      <c r="A30" s="2" t="s">
        <v>44</v>
      </c>
      <c r="B30" s="2" t="s">
        <v>20</v>
      </c>
      <c r="C30" s="2" t="s">
        <v>45</v>
      </c>
      <c r="D30" s="2" t="s">
        <v>8</v>
      </c>
      <c r="E30" s="28" t="s">
        <v>46</v>
      </c>
    </row>
    <row r="31" spans="1:5" ht="12.9" customHeight="1">
      <c r="E31" s="28"/>
    </row>
    <row r="32" spans="1:5" ht="12.9" customHeight="1">
      <c r="A32" s="2" t="s">
        <v>47</v>
      </c>
      <c r="B32" s="2" t="s">
        <v>20</v>
      </c>
      <c r="C32" s="2" t="s">
        <v>48</v>
      </c>
      <c r="D32" s="2" t="s">
        <v>42</v>
      </c>
      <c r="E32" s="28" t="s">
        <v>49</v>
      </c>
    </row>
    <row r="33" spans="1:5" ht="12.9" customHeight="1"/>
    <row r="34" spans="1:5" ht="12.9" customHeight="1">
      <c r="A34" s="2" t="s">
        <v>50</v>
      </c>
      <c r="B34" s="2" t="s">
        <v>20</v>
      </c>
      <c r="C34" s="2" t="s">
        <v>51</v>
      </c>
      <c r="D34" s="2" t="s">
        <v>52</v>
      </c>
      <c r="E34" s="28" t="s">
        <v>53</v>
      </c>
    </row>
    <row r="35" spans="1:5" ht="12.9" customHeight="1"/>
    <row r="36" spans="1:5" ht="12.9" customHeight="1">
      <c r="A36" s="2" t="s">
        <v>54</v>
      </c>
      <c r="B36" s="2" t="s">
        <v>20</v>
      </c>
      <c r="C36" s="2" t="s">
        <v>55</v>
      </c>
      <c r="D36" s="2" t="s">
        <v>42</v>
      </c>
      <c r="E36" s="28" t="s">
        <v>56</v>
      </c>
    </row>
    <row r="37" spans="1:5" ht="12.9" customHeight="1"/>
    <row r="38" spans="1:5" ht="12.9" customHeight="1">
      <c r="A38" s="2" t="s">
        <v>57</v>
      </c>
      <c r="B38" s="2" t="s">
        <v>20</v>
      </c>
      <c r="C38" s="2" t="s">
        <v>58</v>
      </c>
      <c r="D38" s="2" t="s">
        <v>42</v>
      </c>
      <c r="E38" s="28" t="s">
        <v>59</v>
      </c>
    </row>
    <row r="39" spans="1:5" ht="12.9" customHeight="1"/>
    <row r="40" spans="1:5" ht="12.9" customHeight="1">
      <c r="A40" s="2" t="s">
        <v>60</v>
      </c>
      <c r="B40" s="2" t="s">
        <v>20</v>
      </c>
      <c r="C40" s="2" t="s">
        <v>7</v>
      </c>
      <c r="D40" s="2" t="s">
        <v>61</v>
      </c>
      <c r="E40" s="28" t="s">
        <v>62</v>
      </c>
    </row>
    <row r="41" spans="1:5" ht="12.9" customHeight="1"/>
    <row r="42" spans="1:5" ht="12.9" customHeight="1">
      <c r="A42" s="2" t="s">
        <v>271</v>
      </c>
      <c r="B42" s="2" t="s">
        <v>11</v>
      </c>
      <c r="C42" s="2" t="s">
        <v>63</v>
      </c>
      <c r="D42" s="2" t="s">
        <v>64</v>
      </c>
      <c r="E42" s="28" t="s">
        <v>328</v>
      </c>
    </row>
    <row r="43" spans="1:5" ht="12.9" customHeight="1"/>
    <row r="44" spans="1:5" ht="12.9" customHeight="1">
      <c r="A44" s="2" t="s">
        <v>272</v>
      </c>
      <c r="B44" s="2" t="s">
        <v>11</v>
      </c>
      <c r="C44" s="2" t="s">
        <v>15</v>
      </c>
      <c r="D44" s="2" t="s">
        <v>16</v>
      </c>
      <c r="E44" s="28" t="s">
        <v>327</v>
      </c>
    </row>
    <row r="45" spans="1:5" ht="12.9" customHeight="1">
      <c r="E45" s="28"/>
    </row>
    <row r="46" spans="1:5" ht="12.9" customHeight="1">
      <c r="A46" s="2" t="s">
        <v>273</v>
      </c>
      <c r="B46" s="2" t="s">
        <v>11</v>
      </c>
      <c r="C46" s="2" t="s">
        <v>18</v>
      </c>
      <c r="D46" s="2" t="s">
        <v>16</v>
      </c>
      <c r="E46" s="28" t="s">
        <v>326</v>
      </c>
    </row>
    <row r="47" spans="1:5" ht="12.9" customHeight="1"/>
    <row r="48" spans="1:5" ht="12.9" customHeight="1">
      <c r="A48" s="2" t="s">
        <v>274</v>
      </c>
      <c r="B48" s="2" t="s">
        <v>11</v>
      </c>
      <c r="C48" s="2" t="s">
        <v>63</v>
      </c>
      <c r="D48" s="2" t="s">
        <v>64</v>
      </c>
      <c r="E48" s="28" t="s">
        <v>325</v>
      </c>
    </row>
    <row r="49" spans="1:5" ht="12.9" customHeight="1">
      <c r="A49" s="2" t="s">
        <v>274</v>
      </c>
      <c r="B49" s="2" t="s">
        <v>20</v>
      </c>
      <c r="C49" s="2" t="s">
        <v>63</v>
      </c>
      <c r="D49" s="2" t="s">
        <v>64</v>
      </c>
      <c r="E49" s="2" t="s">
        <v>65</v>
      </c>
    </row>
    <row r="50" spans="1:5" ht="12.9" customHeight="1">
      <c r="E50" s="28"/>
    </row>
    <row r="51" spans="1:5" ht="12.9" customHeight="1">
      <c r="A51" s="2" t="s">
        <v>275</v>
      </c>
      <c r="B51" s="2" t="s">
        <v>11</v>
      </c>
      <c r="C51" s="2" t="s">
        <v>7</v>
      </c>
      <c r="D51" s="2" t="s">
        <v>12</v>
      </c>
      <c r="E51" s="28" t="s">
        <v>324</v>
      </c>
    </row>
    <row r="52" spans="1:5" ht="12.9" customHeight="1">
      <c r="A52" s="2" t="s">
        <v>276</v>
      </c>
      <c r="B52" s="2" t="s">
        <v>11</v>
      </c>
      <c r="C52" s="2" t="s">
        <v>23</v>
      </c>
      <c r="D52" s="2" t="s">
        <v>12</v>
      </c>
      <c r="E52" s="2" t="s">
        <v>24</v>
      </c>
    </row>
    <row r="53" spans="1:5" ht="12.9" customHeight="1">
      <c r="A53" s="2" t="s">
        <v>277</v>
      </c>
      <c r="B53" s="2" t="s">
        <v>11</v>
      </c>
      <c r="C53" s="2" t="s">
        <v>26</v>
      </c>
      <c r="D53" s="2" t="s">
        <v>27</v>
      </c>
      <c r="E53" s="2" t="s">
        <v>24</v>
      </c>
    </row>
    <row r="54" spans="1:5" ht="12.9" customHeight="1">
      <c r="A54" s="2" t="s">
        <v>275</v>
      </c>
      <c r="B54" s="2" t="s">
        <v>20</v>
      </c>
      <c r="C54" s="2" t="s">
        <v>7</v>
      </c>
      <c r="D54" s="2" t="s">
        <v>12</v>
      </c>
      <c r="E54" s="2" t="s">
        <v>24</v>
      </c>
    </row>
    <row r="55" spans="1:5" ht="12.9" customHeight="1">
      <c r="A55" s="2" t="s">
        <v>276</v>
      </c>
      <c r="B55" s="2" t="s">
        <v>20</v>
      </c>
      <c r="C55" s="2" t="s">
        <v>23</v>
      </c>
      <c r="D55" s="2" t="s">
        <v>12</v>
      </c>
      <c r="E55" s="2" t="s">
        <v>24</v>
      </c>
    </row>
    <row r="56" spans="1:5" ht="12.9" customHeight="1">
      <c r="A56" s="2" t="s">
        <v>277</v>
      </c>
      <c r="B56" s="2" t="s">
        <v>20</v>
      </c>
      <c r="C56" s="2" t="s">
        <v>26</v>
      </c>
      <c r="D56" s="2" t="s">
        <v>27</v>
      </c>
      <c r="E56" s="2" t="s">
        <v>24</v>
      </c>
    </row>
    <row r="57" spans="1:5" ht="12.9" customHeight="1"/>
    <row r="58" spans="1:5" ht="12.9" customHeight="1">
      <c r="A58" s="2" t="s">
        <v>278</v>
      </c>
      <c r="B58" s="2" t="s">
        <v>6</v>
      </c>
      <c r="C58" s="2" t="s">
        <v>7</v>
      </c>
      <c r="D58" s="2" t="s">
        <v>8</v>
      </c>
      <c r="E58" s="28" t="s">
        <v>323</v>
      </c>
    </row>
    <row r="59" spans="1:5" ht="12.9" customHeight="1"/>
    <row r="60" spans="1:5" ht="12.9" customHeight="1">
      <c r="A60" s="2" t="s">
        <v>279</v>
      </c>
      <c r="B60" s="2" t="s">
        <v>11</v>
      </c>
      <c r="C60" s="2" t="s">
        <v>63</v>
      </c>
      <c r="D60" s="2" t="s">
        <v>64</v>
      </c>
      <c r="E60" s="28" t="s">
        <v>322</v>
      </c>
    </row>
    <row r="61" spans="1:5" ht="12.9" customHeight="1"/>
    <row r="62" spans="1:5" ht="12.9" customHeight="1">
      <c r="A62" s="2" t="s">
        <v>280</v>
      </c>
      <c r="B62" s="2" t="s">
        <v>11</v>
      </c>
      <c r="C62" s="2" t="s">
        <v>26</v>
      </c>
      <c r="D62" s="2" t="s">
        <v>27</v>
      </c>
      <c r="E62" s="28" t="s">
        <v>321</v>
      </c>
    </row>
    <row r="63" spans="1:5" ht="12.9" customHeight="1">
      <c r="E63" s="28"/>
    </row>
    <row r="64" spans="1:5" ht="12.9" customHeight="1">
      <c r="A64" s="2" t="s">
        <v>281</v>
      </c>
      <c r="B64" s="2" t="s">
        <v>11</v>
      </c>
      <c r="C64" s="2" t="s">
        <v>26</v>
      </c>
      <c r="D64" s="2" t="s">
        <v>27</v>
      </c>
      <c r="E64" s="28" t="s">
        <v>320</v>
      </c>
    </row>
    <row r="65" spans="1:5" ht="12.9" customHeight="1"/>
    <row r="66" spans="1:5" ht="12.9" customHeight="1">
      <c r="A66" s="2" t="s">
        <v>282</v>
      </c>
      <c r="B66" s="2" t="s">
        <v>20</v>
      </c>
      <c r="C66" s="2" t="s">
        <v>7</v>
      </c>
      <c r="D66" s="2" t="s">
        <v>12</v>
      </c>
      <c r="E66" s="28" t="s">
        <v>319</v>
      </c>
    </row>
    <row r="67" spans="1:5" ht="12.9" customHeight="1">
      <c r="A67" s="2" t="s">
        <v>283</v>
      </c>
      <c r="B67" s="2" t="s">
        <v>11</v>
      </c>
      <c r="C67" s="2" t="s">
        <v>7</v>
      </c>
      <c r="D67" s="2" t="s">
        <v>12</v>
      </c>
      <c r="E67" s="2" t="s">
        <v>24</v>
      </c>
    </row>
    <row r="68" spans="1:5" ht="12.9" customHeight="1"/>
    <row r="69" spans="1:5" ht="12.9" customHeight="1">
      <c r="A69" s="2" t="s">
        <v>284</v>
      </c>
      <c r="B69" s="2" t="s">
        <v>11</v>
      </c>
      <c r="C69" s="2" t="s">
        <v>63</v>
      </c>
      <c r="D69" s="2" t="s">
        <v>64</v>
      </c>
      <c r="E69" s="28" t="s">
        <v>318</v>
      </c>
    </row>
    <row r="70" spans="1:5" ht="12.9" customHeight="1">
      <c r="E70" s="28"/>
    </row>
    <row r="71" spans="1:5" ht="12.9" customHeight="1">
      <c r="A71" s="2" t="s">
        <v>285</v>
      </c>
      <c r="B71" s="2" t="s">
        <v>11</v>
      </c>
      <c r="C71" s="2" t="s">
        <v>18</v>
      </c>
      <c r="D71" s="2" t="s">
        <v>16</v>
      </c>
      <c r="E71" s="28" t="s">
        <v>317</v>
      </c>
    </row>
    <row r="72" spans="1:5" ht="12.9" customHeight="1">
      <c r="E72" s="28"/>
    </row>
    <row r="73" spans="1:5" ht="12.9" customHeight="1">
      <c r="A73" s="2" t="s">
        <v>286</v>
      </c>
      <c r="B73" s="2" t="s">
        <v>11</v>
      </c>
      <c r="C73" s="2" t="s">
        <v>23</v>
      </c>
      <c r="D73" s="2" t="s">
        <v>12</v>
      </c>
      <c r="E73" s="28" t="s">
        <v>316</v>
      </c>
    </row>
    <row r="74" spans="1:5" ht="12.9" customHeight="1">
      <c r="A74" s="2" t="s">
        <v>287</v>
      </c>
      <c r="B74" s="2" t="s">
        <v>11</v>
      </c>
      <c r="C74" s="2" t="s">
        <v>26</v>
      </c>
      <c r="D74" s="2" t="s">
        <v>27</v>
      </c>
      <c r="E74" s="2" t="s">
        <v>24</v>
      </c>
    </row>
    <row r="75" spans="1:5" ht="12.9" customHeight="1"/>
    <row r="76" spans="1:5" ht="12.9" customHeight="1">
      <c r="A76" s="2" t="s">
        <v>288</v>
      </c>
      <c r="B76" s="2" t="s">
        <v>6</v>
      </c>
      <c r="C76" s="2" t="s">
        <v>7</v>
      </c>
      <c r="D76" s="2" t="s">
        <v>8</v>
      </c>
      <c r="E76" s="28" t="s">
        <v>315</v>
      </c>
    </row>
    <row r="77" spans="1:5" ht="12.9" customHeight="1">
      <c r="E77" s="28"/>
    </row>
    <row r="78" spans="1:5" ht="12.9" customHeight="1">
      <c r="A78" s="2" t="s">
        <v>289</v>
      </c>
      <c r="B78" s="2" t="s">
        <v>6</v>
      </c>
      <c r="C78" s="2" t="s">
        <v>36</v>
      </c>
      <c r="D78" s="2" t="s">
        <v>8</v>
      </c>
      <c r="E78" s="28" t="s">
        <v>314</v>
      </c>
    </row>
    <row r="79" spans="1:5" ht="12.9" customHeight="1">
      <c r="A79" s="2" t="s">
        <v>293</v>
      </c>
      <c r="B79" s="2" t="s">
        <v>20</v>
      </c>
      <c r="C79" s="2" t="s">
        <v>48</v>
      </c>
      <c r="D79" s="2" t="s">
        <v>42</v>
      </c>
      <c r="E79" s="28" t="s">
        <v>313</v>
      </c>
    </row>
    <row r="80" spans="1:5" ht="12.9" customHeight="1"/>
    <row r="81" spans="1:5" ht="12.9" customHeight="1">
      <c r="A81" s="2" t="s">
        <v>292</v>
      </c>
      <c r="B81" s="2" t="s">
        <v>20</v>
      </c>
      <c r="C81" s="2" t="s">
        <v>48</v>
      </c>
      <c r="D81" s="2" t="s">
        <v>42</v>
      </c>
      <c r="E81" s="28" t="s">
        <v>312</v>
      </c>
    </row>
    <row r="82" spans="1:5" ht="12.9" customHeight="1"/>
    <row r="83" spans="1:5" ht="12.9" customHeight="1">
      <c r="A83" s="2" t="s">
        <v>291</v>
      </c>
      <c r="B83" s="2" t="s">
        <v>20</v>
      </c>
      <c r="C83" s="2" t="s">
        <v>48</v>
      </c>
      <c r="D83" s="2" t="s">
        <v>42</v>
      </c>
      <c r="E83" s="28" t="s">
        <v>311</v>
      </c>
    </row>
    <row r="84" spans="1:5" ht="12.9" customHeight="1"/>
    <row r="85" spans="1:5" ht="12.9" customHeight="1">
      <c r="A85" s="2" t="s">
        <v>290</v>
      </c>
      <c r="B85" s="2" t="s">
        <v>20</v>
      </c>
      <c r="C85" s="2" t="s">
        <v>7</v>
      </c>
      <c r="D85" s="2" t="s">
        <v>61</v>
      </c>
      <c r="E85" s="28" t="s">
        <v>310</v>
      </c>
    </row>
  </sheetData>
  <phoneticPr fontId="1"/>
  <hyperlinks>
    <hyperlink ref="E6" location="'Fig.1b(1)'!A1" display="Fig.1b(1)" xr:uid="{2961B8D4-834F-409C-BC8C-B38999330074}"/>
    <hyperlink ref="E10" location="'Fig.1b(3)_Ex.2b'!A1" display="Fig.1b(3)_Ex.2b" xr:uid="{BD176DDB-44A7-415B-9D5D-42471E16B48B}"/>
    <hyperlink ref="E12" location="Fig.2a!A1" display="Fig.2a" xr:uid="{268E345F-2D43-4ACC-9FD1-43ECC37C8D63}"/>
    <hyperlink ref="E22" location="Fig.2f!A1" display="Fig.2f" xr:uid="{54064AAB-58EE-49A5-A016-78F35BCA5C41}"/>
    <hyperlink ref="E28" location="Fig.4a!A1" display="Fig.4a" xr:uid="{F5146AE8-A1EF-42D2-8246-5375751A51ED}"/>
    <hyperlink ref="E30" location="Fig.4b!A1" display="Fig.4b" xr:uid="{DA859BE7-9CDC-4A08-944A-AE017E8B3CF8}"/>
    <hyperlink ref="E32" location="Fig.4c!A1" display="Fig.4c" xr:uid="{E9AC28E7-D510-48B6-9DB9-6CE4A0DCA8F6}"/>
    <hyperlink ref="E34" location="Fig.4d!A1" display="Fig.4d" xr:uid="{583D3BAB-B4B2-4939-8400-7EC866C9020E}"/>
    <hyperlink ref="E36" location="Fig.5a!A1" display="Fig.5a" xr:uid="{35F28270-C30A-41D4-AEB0-55936F0E43E3}"/>
    <hyperlink ref="E38" location="Fig.5b!A1" display="Fig.5b" xr:uid="{6E66AC47-6D61-4F83-B2E4-23EB3F672586}"/>
    <hyperlink ref="E40" location="Fig.5c!A1" display="Fig.5c" xr:uid="{B66649F5-C04F-4109-BA2D-53176AF371F2}"/>
    <hyperlink ref="E42" location="Ex.Fig.1a!A1" display="Ex.Fig.1a" xr:uid="{78C33E19-A266-4E8E-A871-3520C5C3B519}"/>
    <hyperlink ref="E44" location="'Fig.1b(2)_Ex.2a'!A1" display="Fig.1b(2)_Ex2a" xr:uid="{B334B24A-C629-42BA-ADF5-5350563A2C37}"/>
    <hyperlink ref="E48" location="'Ex.Fig.3(1)'!A1" display="Ex.Fig.3(1)_4b" xr:uid="{367B28A8-CCE2-4140-8698-B30EFDA758B5}"/>
    <hyperlink ref="E51" location="'Ex.Fig.3(2)(3)(4)'!A1" display="Ex.Fig.3(2)(3)(4)" xr:uid="{99B55769-42FD-4459-9435-F78B624F282F}"/>
    <hyperlink ref="E60" location="Ex.Fig.4b!A1" display="Ex.Fig.4b" xr:uid="{E1B3A195-EB41-4931-ACD4-B173D2856AFA}"/>
    <hyperlink ref="E62" location="Fig.2c_Ex.4c!A1" display="Fig.2c_Ex4c" xr:uid="{03825649-F6EE-4716-A783-577414A5341A}"/>
    <hyperlink ref="E64" location="Ex.Fig.4d!A1" display="Ex.Fig.4d" xr:uid="{585AFFD1-315C-480C-8A1F-5ED8AECC3CAD}"/>
    <hyperlink ref="E66" location="'Ex.Fig.4e(1)'!A1" display="Ex.Fig.4e" xr:uid="{FA45DDC5-64A1-4B08-B2DC-8040D9773C02}"/>
    <hyperlink ref="E69" location="'Ex.Fig.5a(1)'!A1" display="Ex.Fig.5a(1)" xr:uid="{EA64A26E-1E71-4C9D-BEAB-518AF6C3D33C}"/>
    <hyperlink ref="E71" location="'Ex.Fig.5a(2)'!A1" display="Ex.Fig.5a(2)" xr:uid="{3191B830-F6F3-43B2-A5D3-B5C2A91968DD}"/>
    <hyperlink ref="E73" location="'Ex.Fig.5a(3)(4)'!A1" display="Ex.Fig.5a(3)(4)" xr:uid="{6ED9F157-92DF-476F-AEB9-791BBA7A22A0}"/>
    <hyperlink ref="E79" location="Ex.Fig.7a!A1" display="Ex.Fig.7a" xr:uid="{D2EDFF88-2714-4DAB-B402-D7E5D6951590}"/>
    <hyperlink ref="E81" location="Ex.Fig.7b!A1" display="Ex.Fig.7b" xr:uid="{373D3A87-656C-4E44-9BD8-53E2AD867BDC}"/>
    <hyperlink ref="E83" location="Ex.Fig.7c!A1" display="Ex.Fig.7c" xr:uid="{6228F38A-F5B0-4FF6-9759-81C133DF9DE4}"/>
    <hyperlink ref="E85" location="Ex.Fig.7d!A1" display="Ex.Fig.7d" xr:uid="{5233D231-3E17-45D3-BEA2-D0893F945921}"/>
    <hyperlink ref="E8" location="'Fig.1b(2)_Ex.2a'!A1" display="Fig.1b(2)_Ex.2a" xr:uid="{B5AF4B15-C1E8-4717-90BE-BE1B6E97B626}"/>
    <hyperlink ref="E46" location="'Fig.1b(3)_Ex.2b'!A1" display="Fig.1b(3)_Ex.2b" xr:uid="{D6B86DBE-F812-479C-82B5-8ED86FF33670}"/>
    <hyperlink ref="E4" location="Fig.1a!A1" display="Fig.1a" xr:uid="{51A086C7-5115-4432-9DA4-563FA9ACB855}"/>
    <hyperlink ref="E18" location="Fig.2c_Ex.4c!A1" display="Fig.2c_Ex,4c" xr:uid="{76577AD9-CBDD-470A-8C49-98FF34FC1B3B}"/>
    <hyperlink ref="E16" location="Fig.2b!A1" display="Fig.2b" xr:uid="{4AD39CEE-C93E-4223-A8F0-F317C9023611}"/>
    <hyperlink ref="E20" location="Fig.2e!A1" display="Fig.2e" xr:uid="{22333398-92E3-44A9-A10D-4F9704FC5581}"/>
    <hyperlink ref="E24" location="Fig.3b!A1" display="Fig.3b" xr:uid="{CA5B28B7-DE83-4F7F-AF2F-BB31302401CB}"/>
    <hyperlink ref="E26" location="Fig.3c!A1" display="Fig.3c" xr:uid="{62A61DB3-4F12-41D1-99A8-F8E874D55F9A}"/>
    <hyperlink ref="E58" location="Ex.Fig.4a!A1" display="Ex.Fig.4a" xr:uid="{1C36A343-9F35-4E80-81FF-829A401669D7}"/>
    <hyperlink ref="E76" location="Ex.Fig.5b!A1" display="Ex.Fig.5b" xr:uid="{2002B5B3-7DAE-40CC-85BF-624FFE620163}"/>
    <hyperlink ref="E78" location="Ex.Fig.6!A1" display="Ex.Fig.6" xr:uid="{6CC4BEDA-9654-4F20-A04A-381A41DF73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53AFE-021B-4921-B22B-65F6AEF7357A}">
  <dimension ref="A1:F6"/>
  <sheetViews>
    <sheetView tabSelected="1" zoomScale="85" zoomScaleNormal="85" workbookViewId="0">
      <selection activeCell="A3" sqref="A3"/>
    </sheetView>
  </sheetViews>
  <sheetFormatPr defaultRowHeight="14"/>
  <cols>
    <col min="1" max="1" width="14.1640625" customWidth="1"/>
  </cols>
  <sheetData>
    <row r="1" spans="1:6" s="48" customFormat="1" ht="18" customHeight="1">
      <c r="A1" s="47" t="s">
        <v>5</v>
      </c>
    </row>
    <row r="2" spans="1:6" ht="15" customHeight="1">
      <c r="A2" s="50" t="s">
        <v>66</v>
      </c>
    </row>
    <row r="5" spans="1:6">
      <c r="C5" s="49"/>
    </row>
    <row r="6" spans="1:6">
      <c r="D6" s="49"/>
      <c r="E6" s="49"/>
      <c r="F6" s="49"/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18802-AA8E-4996-9F6B-6FC0C6E5E218}">
  <dimension ref="A1:W68"/>
  <sheetViews>
    <sheetView zoomScale="85" zoomScaleNormal="85" workbookViewId="0">
      <selection activeCell="A4" sqref="A4"/>
    </sheetView>
  </sheetViews>
  <sheetFormatPr defaultColWidth="9" defaultRowHeight="13"/>
  <cols>
    <col min="1" max="1" width="14.6640625" style="2" customWidth="1"/>
    <col min="2" max="2" width="7.58203125" style="2" bestFit="1" customWidth="1"/>
    <col min="3" max="3" width="18.08203125" style="2" bestFit="1" customWidth="1"/>
    <col min="4" max="7" width="8.5" style="2" bestFit="1" customWidth="1"/>
    <col min="8" max="8" width="3.58203125" style="2" customWidth="1"/>
    <col min="9" max="9" width="18.08203125" style="2" bestFit="1" customWidth="1"/>
    <col min="10" max="13" width="8.5" style="2" bestFit="1" customWidth="1"/>
    <col min="14" max="14" width="3.58203125" style="2" customWidth="1"/>
    <col min="15" max="15" width="18.08203125" style="2" bestFit="1" customWidth="1"/>
    <col min="16" max="19" width="8.5" style="2" bestFit="1" customWidth="1"/>
    <col min="20" max="20" width="3.58203125" style="2" customWidth="1"/>
    <col min="21" max="21" width="9" style="2"/>
    <col min="22" max="22" width="8.08203125" style="2" bestFit="1" customWidth="1"/>
    <col min="23" max="23" width="9" style="2"/>
    <col min="24" max="24" width="7.9140625" style="2" bestFit="1" customWidth="1"/>
    <col min="25" max="25" width="17.5" style="2" bestFit="1" customWidth="1"/>
    <col min="26" max="16384" width="9" style="2"/>
  </cols>
  <sheetData>
    <row r="1" spans="1:23" s="48" customFormat="1" ht="18" customHeight="1">
      <c r="A1" s="47" t="s">
        <v>67</v>
      </c>
    </row>
    <row r="2" spans="1:23" s="48" customFormat="1" ht="15" customHeight="1">
      <c r="A2" s="50" t="s">
        <v>68</v>
      </c>
    </row>
    <row r="3" spans="1:23" ht="13.5" customHeight="1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U3" s="122"/>
      <c r="V3" s="122"/>
      <c r="W3" s="122"/>
    </row>
    <row r="4" spans="1:23" ht="13.5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U4" s="122"/>
      <c r="V4" s="122"/>
      <c r="W4" s="122"/>
    </row>
    <row r="5" spans="1:23">
      <c r="B5" s="2" t="s">
        <v>69</v>
      </c>
      <c r="C5" s="10" t="s">
        <v>70</v>
      </c>
      <c r="D5" s="10"/>
      <c r="E5" s="10"/>
      <c r="F5" s="10"/>
      <c r="G5" s="10"/>
      <c r="I5" s="10" t="s">
        <v>71</v>
      </c>
      <c r="J5" s="10"/>
      <c r="K5" s="10"/>
      <c r="L5" s="10"/>
      <c r="M5" s="10"/>
      <c r="O5" s="10" t="s">
        <v>72</v>
      </c>
      <c r="P5" s="10"/>
      <c r="Q5" s="10"/>
      <c r="R5" s="10"/>
      <c r="S5" s="10"/>
      <c r="U5" s="122"/>
      <c r="V5" s="122"/>
      <c r="W5" s="122"/>
    </row>
    <row r="6" spans="1:23" ht="13.5" thickBot="1">
      <c r="C6" s="8" t="s">
        <v>73</v>
      </c>
      <c r="D6" s="9" t="s">
        <v>74</v>
      </c>
      <c r="E6" s="9"/>
      <c r="F6" s="9"/>
      <c r="G6" s="9"/>
      <c r="I6" s="8" t="s">
        <v>73</v>
      </c>
      <c r="J6" s="9" t="s">
        <v>74</v>
      </c>
      <c r="K6" s="9"/>
      <c r="L6" s="9"/>
      <c r="M6" s="9"/>
      <c r="O6" s="8" t="s">
        <v>73</v>
      </c>
      <c r="P6" s="9" t="s">
        <v>74</v>
      </c>
      <c r="Q6" s="9"/>
      <c r="R6" s="9"/>
      <c r="S6" s="9"/>
      <c r="U6" s="122"/>
      <c r="V6" s="122"/>
      <c r="W6" s="122"/>
    </row>
    <row r="7" spans="1:23" ht="13.5" thickTop="1">
      <c r="C7" s="13">
        <v>1.0000000000000001E-5</v>
      </c>
      <c r="D7" s="6">
        <v>94.042316258351903</v>
      </c>
      <c r="E7" s="6">
        <v>94.265033407572403</v>
      </c>
      <c r="F7" s="6">
        <v>93.930957683741596</v>
      </c>
      <c r="G7" s="6">
        <v>93.541202672605806</v>
      </c>
      <c r="I7" s="13">
        <v>1.0000000000000001E-5</v>
      </c>
      <c r="J7" s="6">
        <v>94.130434782608702</v>
      </c>
      <c r="K7" s="6">
        <v>93.804347826086996</v>
      </c>
      <c r="L7" s="6">
        <v>94.402173913043498</v>
      </c>
      <c r="M7" s="6">
        <v>92.663043478260903</v>
      </c>
      <c r="O7" s="13">
        <v>1.0000000000000001E-5</v>
      </c>
      <c r="P7" s="6">
        <v>92.659176029962595</v>
      </c>
      <c r="Q7" s="6">
        <v>92.059925093632998</v>
      </c>
      <c r="R7" s="6">
        <v>90.187265917603</v>
      </c>
      <c r="S7" s="6">
        <v>90.486891385767805</v>
      </c>
      <c r="U7" s="122"/>
      <c r="V7" s="122"/>
      <c r="W7" s="122"/>
    </row>
    <row r="8" spans="1:23">
      <c r="C8" s="13">
        <v>3.0000000000000001E-6</v>
      </c>
      <c r="D8" s="6">
        <v>86.024498886414193</v>
      </c>
      <c r="E8" s="6">
        <v>84.688195991091305</v>
      </c>
      <c r="F8" s="6">
        <v>81.570155902004501</v>
      </c>
      <c r="G8" s="6">
        <v>88.8641425389755</v>
      </c>
      <c r="I8" s="13">
        <v>3.0000000000000001E-6</v>
      </c>
      <c r="J8" s="6">
        <v>89.836956521739097</v>
      </c>
      <c r="K8" s="6">
        <v>88.152173913043498</v>
      </c>
      <c r="L8" s="6">
        <v>88.5326086956522</v>
      </c>
      <c r="M8" s="6">
        <v>85.489130434782595</v>
      </c>
      <c r="O8" s="13">
        <v>3.0000000000000001E-6</v>
      </c>
      <c r="P8" s="6">
        <v>89.438202247191001</v>
      </c>
      <c r="Q8" s="6">
        <v>91.835205992509401</v>
      </c>
      <c r="R8" s="6">
        <v>88.838951310861404</v>
      </c>
      <c r="S8" s="6">
        <v>90.262172284644194</v>
      </c>
      <c r="U8" s="122"/>
      <c r="V8" s="122"/>
      <c r="W8" s="122"/>
    </row>
    <row r="9" spans="1:23">
      <c r="C9" s="13">
        <v>9.9999999999999995E-7</v>
      </c>
      <c r="D9" s="6">
        <v>54.008908685968798</v>
      </c>
      <c r="E9" s="6">
        <v>40.311804008908702</v>
      </c>
      <c r="F9" s="6">
        <v>46.046770601336299</v>
      </c>
      <c r="G9" s="6">
        <v>56.069042316258297</v>
      </c>
      <c r="I9" s="13">
        <v>9.9999999999999995E-7</v>
      </c>
      <c r="J9" s="6">
        <v>64.402173913043498</v>
      </c>
      <c r="K9" s="6">
        <v>59.7826086956522</v>
      </c>
      <c r="L9" s="6">
        <v>64.239130434782595</v>
      </c>
      <c r="M9" s="6">
        <v>42.663043478260903</v>
      </c>
      <c r="O9" s="13">
        <v>9.9999999999999995E-7</v>
      </c>
      <c r="P9" s="6">
        <v>79.625468164794</v>
      </c>
      <c r="Q9" s="6">
        <v>78.127340823970002</v>
      </c>
      <c r="R9" s="6">
        <v>80.224719101123597</v>
      </c>
      <c r="S9" s="6">
        <v>79.625468164794</v>
      </c>
      <c r="U9" s="122"/>
      <c r="V9" s="122"/>
      <c r="W9" s="122"/>
    </row>
    <row r="10" spans="1:23">
      <c r="C10" s="13">
        <v>2.9999999999999999E-7</v>
      </c>
      <c r="D10" s="6">
        <v>12.1937639198218</v>
      </c>
      <c r="E10" s="6">
        <v>-2.4498886414253902</v>
      </c>
      <c r="F10" s="6">
        <v>3.17371937639198</v>
      </c>
      <c r="G10" s="6">
        <v>-2.2271714922049002</v>
      </c>
      <c r="I10" s="13">
        <v>2.9999999999999999E-7</v>
      </c>
      <c r="J10" s="6">
        <v>12.7173913043478</v>
      </c>
      <c r="K10" s="6">
        <v>2.0652173913043401</v>
      </c>
      <c r="L10" s="6">
        <v>10.326086956521699</v>
      </c>
      <c r="M10" s="6">
        <v>-38.804347826087003</v>
      </c>
      <c r="O10" s="13">
        <v>2.9999999999999999E-7</v>
      </c>
      <c r="P10" s="6">
        <v>49.812734082397</v>
      </c>
      <c r="Q10" s="6">
        <v>48.089887640449398</v>
      </c>
      <c r="R10" s="6">
        <v>54.382022471910098</v>
      </c>
      <c r="S10" s="6">
        <v>51.535580524344603</v>
      </c>
      <c r="U10" s="122"/>
      <c r="V10" s="122"/>
      <c r="W10" s="122"/>
    </row>
    <row r="11" spans="1:23">
      <c r="C11" s="13">
        <v>9.9999999999999995E-8</v>
      </c>
      <c r="D11" s="6">
        <v>-12.026726057906499</v>
      </c>
      <c r="E11" s="6">
        <v>-17.761692650334101</v>
      </c>
      <c r="F11" s="6">
        <v>-30.902004454343</v>
      </c>
      <c r="G11" s="6">
        <v>-31.681514476614701</v>
      </c>
      <c r="I11" s="13">
        <v>9.9999999999999995E-8</v>
      </c>
      <c r="J11" s="6">
        <v>6.8478260869565197</v>
      </c>
      <c r="K11" s="6">
        <v>1.7391304347826</v>
      </c>
      <c r="L11" s="6">
        <v>-3.6413043478260998</v>
      </c>
      <c r="M11" s="6">
        <v>-39.021739130434803</v>
      </c>
      <c r="O11" s="13">
        <v>9.9999999999999995E-8</v>
      </c>
      <c r="P11" s="6">
        <v>42.771535580524301</v>
      </c>
      <c r="Q11" s="6">
        <v>12.509363295880201</v>
      </c>
      <c r="R11" s="6">
        <v>27.4157303370786</v>
      </c>
      <c r="S11" s="6">
        <v>9.8876404494381909</v>
      </c>
      <c r="U11" s="122"/>
      <c r="V11" s="122"/>
      <c r="W11" s="122"/>
    </row>
    <row r="12" spans="1:23">
      <c r="C12" s="13">
        <v>2.9999999999999997E-8</v>
      </c>
      <c r="D12" s="6">
        <v>-18.207126948775102</v>
      </c>
      <c r="E12" s="6">
        <v>-16.815144766147</v>
      </c>
      <c r="F12" s="6">
        <v>-36.1358574610245</v>
      </c>
      <c r="G12" s="6">
        <v>-29.120267260579102</v>
      </c>
      <c r="I12" s="13">
        <v>2.9999999999999997E-8</v>
      </c>
      <c r="J12" s="6">
        <v>-9.6739130434782599</v>
      </c>
      <c r="K12" s="6">
        <v>-12.554347826087</v>
      </c>
      <c r="L12" s="6">
        <v>-9.7282608695652293</v>
      </c>
      <c r="M12" s="6">
        <v>-48.260869565217398</v>
      </c>
      <c r="O12" s="13">
        <v>2.9999999999999997E-8</v>
      </c>
      <c r="P12" s="6">
        <v>-26.142322097378301</v>
      </c>
      <c r="Q12" s="6">
        <v>-17.902621722846501</v>
      </c>
      <c r="R12" s="6">
        <v>0.97378277153557302</v>
      </c>
      <c r="S12" s="6">
        <v>-1.2734082397003801</v>
      </c>
      <c r="U12" s="122"/>
      <c r="V12" s="122"/>
      <c r="W12" s="122"/>
    </row>
    <row r="13" spans="1:23">
      <c r="C13" s="13">
        <v>1E-8</v>
      </c>
      <c r="D13" s="6">
        <v>-13.195991091313999</v>
      </c>
      <c r="E13" s="6">
        <v>-16.202672605790699</v>
      </c>
      <c r="F13" s="6">
        <v>-31.514476614699301</v>
      </c>
      <c r="G13" s="6">
        <v>-32.349665924276202</v>
      </c>
      <c r="I13" s="13">
        <v>1E-8</v>
      </c>
      <c r="J13" s="6">
        <v>1.1956521739130299</v>
      </c>
      <c r="K13" s="6">
        <v>0.54347826086955398</v>
      </c>
      <c r="L13" s="6">
        <v>1.5760869565217299</v>
      </c>
      <c r="M13" s="6">
        <v>-50.923913043478301</v>
      </c>
      <c r="O13" s="13">
        <v>1E-8</v>
      </c>
      <c r="P13" s="6">
        <v>6.2921348314606798</v>
      </c>
      <c r="Q13" s="6">
        <v>-24.269662921348299</v>
      </c>
      <c r="R13" s="6">
        <v>-4.41947565543071</v>
      </c>
      <c r="S13" s="6">
        <v>-7.9400749063670499</v>
      </c>
      <c r="U13" s="122"/>
      <c r="V13" s="122"/>
      <c r="W13" s="122"/>
    </row>
    <row r="14" spans="1:23">
      <c r="C14" s="13">
        <v>3E-9</v>
      </c>
      <c r="D14" s="6">
        <v>2.3385300668151499</v>
      </c>
      <c r="E14" s="6">
        <v>-9.0200445434298508</v>
      </c>
      <c r="F14" s="6">
        <v>-7.1826280623608101</v>
      </c>
      <c r="G14" s="6">
        <v>-15.7572383073497</v>
      </c>
      <c r="I14" s="13">
        <v>3E-9</v>
      </c>
      <c r="J14" s="6">
        <v>-4.5108695652173996</v>
      </c>
      <c r="K14" s="6">
        <v>7.2282608695652204</v>
      </c>
      <c r="L14" s="6">
        <v>1.25</v>
      </c>
      <c r="M14" s="6">
        <v>-35.2173913043478</v>
      </c>
      <c r="O14" s="13">
        <v>3E-9</v>
      </c>
      <c r="P14" s="6">
        <v>8.6891385767790208</v>
      </c>
      <c r="Q14" s="6">
        <v>0.22471910112358701</v>
      </c>
      <c r="R14" s="6">
        <v>11.4606741573034</v>
      </c>
      <c r="S14" s="6">
        <v>-3.8951310861423298</v>
      </c>
      <c r="U14" s="122"/>
      <c r="V14" s="122"/>
      <c r="W14" s="122"/>
    </row>
    <row r="15" spans="1:23">
      <c r="C15" s="13">
        <v>1.0000000000000001E-9</v>
      </c>
      <c r="D15" s="6">
        <v>-2.3942093541202798</v>
      </c>
      <c r="E15" s="6">
        <v>-20.044543429844101</v>
      </c>
      <c r="F15" s="6">
        <v>-11.859688195991099</v>
      </c>
      <c r="G15" s="6">
        <v>-11.692650334075701</v>
      </c>
      <c r="I15" s="13">
        <v>1.0000000000000001E-9</v>
      </c>
      <c r="J15" s="6">
        <v>9.7282608695652097</v>
      </c>
      <c r="K15" s="6">
        <v>0.27173913043477699</v>
      </c>
      <c r="L15" s="6">
        <v>3.3152173913043499</v>
      </c>
      <c r="M15" s="6">
        <v>-34.456521739130402</v>
      </c>
      <c r="O15" s="13">
        <v>1.0000000000000001E-9</v>
      </c>
      <c r="P15" s="6">
        <v>8.8389513108614093</v>
      </c>
      <c r="Q15" s="6">
        <v>1.64794007490637</v>
      </c>
      <c r="R15" s="6">
        <v>10.636704119850201</v>
      </c>
      <c r="S15" s="6">
        <v>5.8426966292134903</v>
      </c>
      <c r="U15" s="122"/>
      <c r="V15" s="122"/>
      <c r="W15" s="122"/>
    </row>
    <row r="16" spans="1:23">
      <c r="C16" s="13">
        <v>3E-10</v>
      </c>
      <c r="D16" s="6">
        <v>-4.5657015590200496</v>
      </c>
      <c r="E16" s="6">
        <v>-6.9042316258351804</v>
      </c>
      <c r="F16" s="6">
        <v>-18.318485523385299</v>
      </c>
      <c r="G16" s="6">
        <v>-25</v>
      </c>
      <c r="I16" s="13">
        <v>3E-10</v>
      </c>
      <c r="J16" s="6">
        <v>15.978260869565201</v>
      </c>
      <c r="K16" s="6">
        <v>5.2173913043478199</v>
      </c>
      <c r="L16" s="6">
        <v>4.7282608695652204</v>
      </c>
      <c r="M16" s="6">
        <v>-34.293478260869598</v>
      </c>
      <c r="O16" s="13">
        <v>3E-10</v>
      </c>
      <c r="P16" s="6">
        <v>11.9850187265918</v>
      </c>
      <c r="Q16" s="6">
        <v>-7.5655430711610503</v>
      </c>
      <c r="R16" s="6">
        <v>13.1086142322097</v>
      </c>
      <c r="S16" s="6">
        <v>3.9700374531835201</v>
      </c>
      <c r="U16" s="192" t="s">
        <v>75</v>
      </c>
      <c r="V16" s="136">
        <f>GEOMEAN(D18,J18,P18)</f>
        <v>682.1943929197115</v>
      </c>
      <c r="W16" s="122"/>
    </row>
    <row r="17" spans="2:23">
      <c r="U17" s="122"/>
      <c r="V17" s="122"/>
      <c r="W17" s="122"/>
    </row>
    <row r="18" spans="2:23">
      <c r="C18" s="7" t="s">
        <v>75</v>
      </c>
      <c r="D18" s="11">
        <v>1079.0999999999999</v>
      </c>
      <c r="I18" s="7" t="s">
        <v>75</v>
      </c>
      <c r="J18" s="2">
        <v>925.2</v>
      </c>
      <c r="O18" s="7" t="s">
        <v>75</v>
      </c>
      <c r="P18" s="11">
        <v>318</v>
      </c>
      <c r="U18" s="122"/>
      <c r="V18" s="122"/>
      <c r="W18" s="122"/>
    </row>
    <row r="19" spans="2:23">
      <c r="U19" s="122"/>
      <c r="V19" s="122"/>
      <c r="W19" s="122"/>
    </row>
    <row r="20" spans="2:23">
      <c r="U20" s="122"/>
      <c r="V20" s="122"/>
      <c r="W20" s="122"/>
    </row>
    <row r="21" spans="2:23">
      <c r="B21" s="2" t="s">
        <v>76</v>
      </c>
      <c r="C21" s="10" t="s">
        <v>70</v>
      </c>
      <c r="D21" s="10"/>
      <c r="E21" s="10"/>
      <c r="F21" s="10"/>
      <c r="G21" s="10"/>
      <c r="I21" s="10" t="s">
        <v>71</v>
      </c>
      <c r="J21" s="10"/>
      <c r="K21" s="10"/>
      <c r="L21" s="10"/>
      <c r="M21" s="10"/>
      <c r="O21" s="10" t="s">
        <v>72</v>
      </c>
      <c r="P21" s="10"/>
      <c r="Q21" s="10"/>
      <c r="R21" s="10"/>
      <c r="S21" s="10"/>
      <c r="U21" s="122"/>
      <c r="V21" s="122"/>
      <c r="W21" s="122"/>
    </row>
    <row r="22" spans="2:23" ht="13.5" thickBot="1">
      <c r="C22" s="8" t="s">
        <v>73</v>
      </c>
      <c r="D22" s="9" t="s">
        <v>74</v>
      </c>
      <c r="E22" s="9"/>
      <c r="F22" s="9"/>
      <c r="G22" s="9"/>
      <c r="I22" s="8" t="s">
        <v>73</v>
      </c>
      <c r="J22" s="9" t="s">
        <v>74</v>
      </c>
      <c r="K22" s="9"/>
      <c r="L22" s="9"/>
      <c r="M22" s="9"/>
      <c r="O22" s="8" t="s">
        <v>73</v>
      </c>
      <c r="P22" s="9" t="s">
        <v>74</v>
      </c>
      <c r="Q22" s="9"/>
      <c r="R22" s="9"/>
      <c r="S22" s="9"/>
      <c r="U22" s="122"/>
      <c r="V22" s="122"/>
      <c r="W22" s="122"/>
    </row>
    <row r="23" spans="2:23" ht="13.5" thickTop="1">
      <c r="C23" s="13">
        <v>1.0000000000000001E-5</v>
      </c>
      <c r="D23" s="6">
        <v>97.274103987884899</v>
      </c>
      <c r="E23" s="6">
        <v>96.920747097425505</v>
      </c>
      <c r="F23" s="6">
        <v>97.072185764765294</v>
      </c>
      <c r="G23" s="6">
        <v>96.314992428066603</v>
      </c>
      <c r="I23" s="13">
        <v>1.0000000000000001E-5</v>
      </c>
      <c r="J23" s="6">
        <v>94.621122889674098</v>
      </c>
      <c r="K23" s="6">
        <v>97.133882999607394</v>
      </c>
      <c r="L23" s="6">
        <v>96.702002355712594</v>
      </c>
      <c r="M23" s="6">
        <v>96.937573616018895</v>
      </c>
      <c r="O23" s="13">
        <v>1.0000000000000001E-5</v>
      </c>
      <c r="P23" s="6">
        <v>93.962264150943398</v>
      </c>
      <c r="Q23" s="6">
        <v>94.264150943396203</v>
      </c>
      <c r="R23" s="6">
        <v>93.735849056603797</v>
      </c>
      <c r="S23" s="6">
        <v>94.264150943396203</v>
      </c>
      <c r="U23" s="122"/>
      <c r="V23" s="122"/>
      <c r="W23" s="122"/>
    </row>
    <row r="24" spans="2:23">
      <c r="C24" s="13">
        <v>3.0000000000000001E-6</v>
      </c>
      <c r="D24" s="6">
        <v>96.2140333165068</v>
      </c>
      <c r="E24" s="6">
        <v>95.456839979808194</v>
      </c>
      <c r="F24" s="6">
        <v>96.113074204946997</v>
      </c>
      <c r="G24" s="6">
        <v>95.709237758707701</v>
      </c>
      <c r="I24" s="13">
        <v>3.0000000000000001E-6</v>
      </c>
      <c r="J24" s="6">
        <v>97.133882999607394</v>
      </c>
      <c r="K24" s="6">
        <v>96.859049862583404</v>
      </c>
      <c r="L24" s="6">
        <v>96.702002355712594</v>
      </c>
      <c r="M24" s="6">
        <v>96.191597958382403</v>
      </c>
      <c r="O24" s="13">
        <v>3.0000000000000001E-6</v>
      </c>
      <c r="P24" s="6">
        <v>93.132075471698101</v>
      </c>
      <c r="Q24" s="6">
        <v>92.830188679245296</v>
      </c>
      <c r="R24" s="6">
        <v>93.660377358490607</v>
      </c>
      <c r="S24" s="6">
        <v>92.603773584905696</v>
      </c>
      <c r="U24" s="122"/>
      <c r="V24" s="122"/>
      <c r="W24" s="122"/>
    </row>
    <row r="25" spans="2:23">
      <c r="C25" s="13">
        <v>9.9999999999999995E-7</v>
      </c>
      <c r="D25" s="6">
        <v>92.882382635032798</v>
      </c>
      <c r="E25" s="6">
        <v>91.771832407874797</v>
      </c>
      <c r="F25" s="6">
        <v>91.822311963654698</v>
      </c>
      <c r="G25" s="6">
        <v>91.923271075214501</v>
      </c>
      <c r="I25" s="13">
        <v>9.9999999999999995E-7</v>
      </c>
      <c r="J25" s="6">
        <v>93.561052218296098</v>
      </c>
      <c r="K25" s="6">
        <v>94.307027875932505</v>
      </c>
      <c r="L25" s="6">
        <v>92.3046721633294</v>
      </c>
      <c r="M25" s="6">
        <v>92.815076560659605</v>
      </c>
      <c r="O25" s="13">
        <v>9.9999999999999995E-7</v>
      </c>
      <c r="P25" s="6">
        <v>90.943396226415103</v>
      </c>
      <c r="Q25" s="6">
        <v>92.377358490565996</v>
      </c>
      <c r="R25" s="6">
        <v>92.075471698113205</v>
      </c>
      <c r="S25" s="6">
        <v>91.7735849056604</v>
      </c>
      <c r="U25" s="122"/>
      <c r="V25" s="122"/>
      <c r="W25" s="122"/>
    </row>
    <row r="26" spans="2:23">
      <c r="C26" s="13">
        <v>2.9999999999999999E-7</v>
      </c>
      <c r="D26" s="6">
        <v>70.2675416456335</v>
      </c>
      <c r="E26" s="6">
        <v>62.6956082786472</v>
      </c>
      <c r="F26" s="6">
        <v>59.111559818273598</v>
      </c>
      <c r="G26" s="6">
        <v>67.693084300858203</v>
      </c>
      <c r="I26" s="13">
        <v>2.9999999999999999E-7</v>
      </c>
      <c r="J26" s="6">
        <v>59.049862583431498</v>
      </c>
      <c r="K26" s="6">
        <v>67.137809187279203</v>
      </c>
      <c r="L26" s="6">
        <v>49.391440910875502</v>
      </c>
      <c r="M26" s="6">
        <v>48.802512760109899</v>
      </c>
      <c r="O26" s="13">
        <v>2.9999999999999999E-7</v>
      </c>
      <c r="P26" s="6">
        <v>82.037735849056602</v>
      </c>
      <c r="Q26" s="6">
        <v>84.075471698113205</v>
      </c>
      <c r="R26" s="6">
        <v>80.679245283018801</v>
      </c>
      <c r="S26" s="6">
        <v>82.792452830188694</v>
      </c>
      <c r="U26" s="122"/>
      <c r="V26" s="122"/>
      <c r="W26" s="122"/>
    </row>
    <row r="27" spans="2:23">
      <c r="C27" s="13">
        <v>9.9999999999999995E-8</v>
      </c>
      <c r="D27" s="6">
        <v>18.576476527006601</v>
      </c>
      <c r="E27" s="6">
        <v>3.8869257950530001</v>
      </c>
      <c r="F27" s="6">
        <v>9.9949520444220106</v>
      </c>
      <c r="G27" s="6">
        <v>17.768803634527998</v>
      </c>
      <c r="I27" s="13">
        <v>9.9999999999999995E-8</v>
      </c>
      <c r="J27" s="6">
        <v>31.488025127601102</v>
      </c>
      <c r="K27" s="6">
        <v>40.675304279544598</v>
      </c>
      <c r="L27" s="6">
        <v>22.4970553592462</v>
      </c>
      <c r="M27" s="6">
        <v>28.700431880643901</v>
      </c>
      <c r="O27" s="13">
        <v>9.9999999999999995E-8</v>
      </c>
      <c r="P27" s="6">
        <v>51.471698113207502</v>
      </c>
      <c r="Q27" s="6">
        <v>48.4528301886793</v>
      </c>
      <c r="R27" s="6">
        <v>52.150943396226403</v>
      </c>
      <c r="S27" s="6">
        <v>47.018867924528301</v>
      </c>
      <c r="U27" s="122"/>
      <c r="V27" s="122"/>
      <c r="W27" s="122"/>
    </row>
    <row r="28" spans="2:23">
      <c r="C28" s="13">
        <v>2.9999999999999997E-8</v>
      </c>
      <c r="D28" s="6">
        <v>-30.489651691065099</v>
      </c>
      <c r="E28" s="6">
        <v>-23.422513881877801</v>
      </c>
      <c r="F28" s="6">
        <v>-18.7783947501262</v>
      </c>
      <c r="G28" s="6">
        <v>-17.264008076728899</v>
      </c>
      <c r="I28" s="13">
        <v>2.9999999999999997E-8</v>
      </c>
      <c r="J28" s="6">
        <v>-6.5567334118570999</v>
      </c>
      <c r="K28" s="6">
        <v>10.7970160973695</v>
      </c>
      <c r="L28" s="6">
        <v>-18.021201413427601</v>
      </c>
      <c r="M28" s="6">
        <v>-8.7161366313309792</v>
      </c>
      <c r="O28" s="13">
        <v>2.9999999999999997E-8</v>
      </c>
      <c r="P28" s="6">
        <v>-19.320754716981099</v>
      </c>
      <c r="Q28" s="6">
        <v>-13.811320754717</v>
      </c>
      <c r="R28" s="6">
        <v>9.8113207547169896</v>
      </c>
      <c r="S28" s="6">
        <v>0.67924528301887699</v>
      </c>
      <c r="U28" s="122"/>
      <c r="V28" s="122"/>
      <c r="W28" s="122"/>
    </row>
    <row r="29" spans="2:23">
      <c r="C29" s="13">
        <v>1E-8</v>
      </c>
      <c r="D29" s="6">
        <v>-11.711256940938901</v>
      </c>
      <c r="E29" s="6">
        <v>-20.9490156486623</v>
      </c>
      <c r="F29" s="6">
        <v>-20.595658758202902</v>
      </c>
      <c r="G29" s="6">
        <v>-19.939424533064098</v>
      </c>
      <c r="I29" s="13">
        <v>1E-8</v>
      </c>
      <c r="J29" s="6">
        <v>-13.7023949744798</v>
      </c>
      <c r="K29" s="6">
        <v>14.1342756183746</v>
      </c>
      <c r="L29" s="6">
        <v>-0.35335689045937702</v>
      </c>
      <c r="M29" s="6">
        <v>-12.603062426384</v>
      </c>
      <c r="O29" s="13">
        <v>1E-8</v>
      </c>
      <c r="P29" s="6">
        <v>-40.981132075471699</v>
      </c>
      <c r="Q29" s="6">
        <v>-29.2830188679245</v>
      </c>
      <c r="R29" s="6">
        <v>-0.52830188679244505</v>
      </c>
      <c r="S29" s="6">
        <v>-2.56603773584906</v>
      </c>
      <c r="U29" s="122"/>
      <c r="V29" s="122"/>
      <c r="W29" s="122"/>
    </row>
    <row r="30" spans="2:23">
      <c r="C30" s="13">
        <v>3E-9</v>
      </c>
      <c r="D30" s="6">
        <v>-0.25239777889954002</v>
      </c>
      <c r="E30" s="6">
        <v>-10.297829379101501</v>
      </c>
      <c r="F30" s="6">
        <v>-0.60575466935890998</v>
      </c>
      <c r="G30" s="6">
        <v>-12.6198889449773</v>
      </c>
      <c r="I30" s="13">
        <v>3E-9</v>
      </c>
      <c r="J30" s="6">
        <v>-9.8154691794267794</v>
      </c>
      <c r="K30" s="6">
        <v>9.1872791519434607</v>
      </c>
      <c r="L30" s="6">
        <v>-2.00235571260307</v>
      </c>
      <c r="M30" s="6">
        <v>-18.884962701217098</v>
      </c>
      <c r="O30" s="13">
        <v>3E-9</v>
      </c>
      <c r="P30" s="6">
        <v>-22.339622641509401</v>
      </c>
      <c r="Q30" s="6">
        <v>-20.905660377358501</v>
      </c>
      <c r="R30" s="6">
        <v>4.0000000000000098</v>
      </c>
      <c r="S30" s="6">
        <v>-0.37735849056602999</v>
      </c>
      <c r="U30" s="122"/>
      <c r="V30" s="122"/>
      <c r="W30" s="122"/>
    </row>
    <row r="31" spans="2:23">
      <c r="C31" s="13">
        <v>1.0000000000000001E-9</v>
      </c>
      <c r="D31" s="6">
        <v>-1.61534578495709</v>
      </c>
      <c r="E31" s="6">
        <v>-9.4901564866229293</v>
      </c>
      <c r="F31" s="6">
        <v>4.4422009086320102</v>
      </c>
      <c r="G31" s="6">
        <v>-9.9949520444220106</v>
      </c>
      <c r="I31" s="13">
        <v>1.0000000000000001E-9</v>
      </c>
      <c r="J31" s="6">
        <v>-2.1201413427561899</v>
      </c>
      <c r="K31" s="6">
        <v>23.007459756576399</v>
      </c>
      <c r="L31" s="6">
        <v>-11.6215155084413</v>
      </c>
      <c r="M31" s="6">
        <v>-12.8778955634079</v>
      </c>
      <c r="O31" s="13">
        <v>1.0000000000000001E-9</v>
      </c>
      <c r="P31" s="6">
        <v>2.03773584905661</v>
      </c>
      <c r="Q31" s="6">
        <v>6.7924528301886804</v>
      </c>
      <c r="R31" s="6">
        <v>1.9622641509434</v>
      </c>
      <c r="S31" s="6">
        <v>4.0754716981132102</v>
      </c>
      <c r="U31" s="122"/>
      <c r="V31" s="122"/>
      <c r="W31" s="122"/>
    </row>
    <row r="32" spans="2:23">
      <c r="C32" s="13">
        <v>3E-10</v>
      </c>
      <c r="D32" s="6">
        <v>2.9278142352347198</v>
      </c>
      <c r="E32" s="6">
        <v>-10.8026249369006</v>
      </c>
      <c r="F32" s="6">
        <v>10.7521453811207</v>
      </c>
      <c r="G32" s="6">
        <v>-10.7521453811207</v>
      </c>
      <c r="I32" s="13">
        <v>3E-10</v>
      </c>
      <c r="J32" s="6">
        <v>1.4134275618374601</v>
      </c>
      <c r="K32" s="6">
        <v>14.998036906164099</v>
      </c>
      <c r="L32" s="6">
        <v>-10.482921083627801</v>
      </c>
      <c r="M32" s="6">
        <v>-6.0463290145269104</v>
      </c>
      <c r="O32" s="13">
        <v>3E-10</v>
      </c>
      <c r="P32" s="6">
        <v>14.188679245283</v>
      </c>
      <c r="Q32" s="6">
        <v>-4.1509433962264097</v>
      </c>
      <c r="R32" s="6">
        <v>5.5849056603773599</v>
      </c>
      <c r="S32" s="6">
        <v>10.6415094339623</v>
      </c>
      <c r="U32" s="192" t="s">
        <v>75</v>
      </c>
      <c r="V32" s="136">
        <f>GEOMEAN(D34,J34,P34)</f>
        <v>180.64139623463444</v>
      </c>
      <c r="W32" s="122"/>
    </row>
    <row r="33" spans="2:23">
      <c r="U33" s="122"/>
      <c r="V33" s="122"/>
      <c r="W33" s="122"/>
    </row>
    <row r="34" spans="2:23">
      <c r="C34" s="7" t="s">
        <v>75</v>
      </c>
      <c r="D34" s="11">
        <v>235.8</v>
      </c>
      <c r="I34" s="7" t="s">
        <v>75</v>
      </c>
      <c r="J34" s="2">
        <v>224.4</v>
      </c>
      <c r="O34" s="7" t="s">
        <v>75</v>
      </c>
      <c r="P34" s="11">
        <v>111.4</v>
      </c>
      <c r="U34" s="122"/>
      <c r="V34" s="122"/>
      <c r="W34" s="122"/>
    </row>
    <row r="35" spans="2:23">
      <c r="U35" s="122"/>
      <c r="V35" s="122"/>
      <c r="W35" s="122"/>
    </row>
    <row r="36" spans="2:23">
      <c r="U36" s="122"/>
      <c r="V36" s="122"/>
      <c r="W36" s="122"/>
    </row>
    <row r="37" spans="2:23">
      <c r="B37" s="2" t="s">
        <v>77</v>
      </c>
      <c r="C37" s="10" t="s">
        <v>70</v>
      </c>
      <c r="D37" s="10"/>
      <c r="E37" s="10"/>
      <c r="F37" s="10"/>
      <c r="G37" s="10"/>
      <c r="I37" s="10" t="s">
        <v>71</v>
      </c>
      <c r="J37" s="10"/>
      <c r="K37" s="10"/>
      <c r="L37" s="10"/>
      <c r="M37" s="10"/>
      <c r="O37" s="10" t="s">
        <v>72</v>
      </c>
      <c r="P37" s="10"/>
      <c r="Q37" s="10"/>
      <c r="R37" s="10"/>
      <c r="S37" s="10"/>
      <c r="U37" s="122"/>
      <c r="V37" s="122"/>
      <c r="W37" s="122"/>
    </row>
    <row r="38" spans="2:23" ht="13.5" thickBot="1">
      <c r="C38" s="8" t="s">
        <v>73</v>
      </c>
      <c r="D38" s="9" t="s">
        <v>74</v>
      </c>
      <c r="E38" s="9"/>
      <c r="F38" s="9"/>
      <c r="G38" s="9"/>
      <c r="I38" s="8" t="s">
        <v>73</v>
      </c>
      <c r="J38" s="9" t="s">
        <v>74</v>
      </c>
      <c r="K38" s="9"/>
      <c r="L38" s="9"/>
      <c r="M38" s="9"/>
      <c r="O38" s="8" t="s">
        <v>73</v>
      </c>
      <c r="P38" s="9" t="s">
        <v>74</v>
      </c>
      <c r="Q38" s="9"/>
      <c r="R38" s="9"/>
      <c r="S38" s="9"/>
      <c r="U38" s="122"/>
      <c r="V38" s="122"/>
      <c r="W38" s="122"/>
    </row>
    <row r="39" spans="2:23" ht="13.5" thickTop="1">
      <c r="C39" s="13">
        <v>1.0000000000000001E-5</v>
      </c>
      <c r="D39" s="6">
        <v>97.244303126656106</v>
      </c>
      <c r="E39" s="6">
        <v>97.085320614732396</v>
      </c>
      <c r="F39" s="6">
        <v>97.191308956014794</v>
      </c>
      <c r="G39" s="6">
        <v>94.700582935877094</v>
      </c>
      <c r="I39" s="13">
        <v>1.0000000000000001E-5</v>
      </c>
      <c r="J39" s="6">
        <v>96.793248945147695</v>
      </c>
      <c r="K39" s="6">
        <v>96.835443037974699</v>
      </c>
      <c r="L39" s="6">
        <v>97.004219409282697</v>
      </c>
      <c r="M39" s="6">
        <v>97.046413502109701</v>
      </c>
      <c r="O39" s="13">
        <v>1.0000000000000001E-5</v>
      </c>
      <c r="P39" s="6">
        <v>94.145569620253198</v>
      </c>
      <c r="Q39" s="6">
        <v>93.829113924050603</v>
      </c>
      <c r="R39" s="6">
        <v>93.354430379746802</v>
      </c>
      <c r="S39" s="6">
        <v>93.275316455696199</v>
      </c>
      <c r="U39" s="122"/>
      <c r="V39" s="122"/>
      <c r="W39" s="122"/>
    </row>
    <row r="40" spans="2:23">
      <c r="C40" s="13">
        <v>3.0000000000000001E-6</v>
      </c>
      <c r="D40" s="6">
        <v>96.025437201907806</v>
      </c>
      <c r="E40" s="6">
        <v>94.329623741388403</v>
      </c>
      <c r="F40" s="6">
        <v>96.025437201907806</v>
      </c>
      <c r="G40" s="6">
        <v>96.237413884472701</v>
      </c>
      <c r="I40" s="13">
        <v>3.0000000000000001E-6</v>
      </c>
      <c r="J40" s="6">
        <v>97.2151898734177</v>
      </c>
      <c r="K40" s="6">
        <v>96.371308016877606</v>
      </c>
      <c r="L40" s="6">
        <v>97.088607594936704</v>
      </c>
      <c r="M40" s="6">
        <v>96.919831223628705</v>
      </c>
      <c r="O40" s="13">
        <v>3.0000000000000001E-6</v>
      </c>
      <c r="P40" s="6">
        <v>93.354430379746802</v>
      </c>
      <c r="Q40" s="6">
        <v>93.987341772151893</v>
      </c>
      <c r="R40" s="6">
        <v>93.433544303797504</v>
      </c>
      <c r="S40" s="6">
        <v>94.066455696202496</v>
      </c>
      <c r="U40" s="122"/>
      <c r="V40" s="122"/>
      <c r="W40" s="122"/>
    </row>
    <row r="41" spans="2:23">
      <c r="C41" s="13">
        <v>9.9999999999999995E-7</v>
      </c>
      <c r="D41" s="6">
        <v>94.594594594594597</v>
      </c>
      <c r="E41" s="6">
        <v>93.269740328563898</v>
      </c>
      <c r="F41" s="6">
        <v>92.209856915739294</v>
      </c>
      <c r="G41" s="6">
        <v>93.7996820349762</v>
      </c>
      <c r="I41" s="13">
        <v>9.9999999999999995E-7</v>
      </c>
      <c r="J41" s="6">
        <v>95.696202531645596</v>
      </c>
      <c r="K41" s="6">
        <v>96.075949367088597</v>
      </c>
      <c r="L41" s="6">
        <v>95.654008438818593</v>
      </c>
      <c r="M41" s="6">
        <v>93.164556962025301</v>
      </c>
      <c r="O41" s="13">
        <v>9.9999999999999995E-7</v>
      </c>
      <c r="P41" s="6">
        <v>93.275316455696199</v>
      </c>
      <c r="Q41" s="6">
        <v>92.879746835443001</v>
      </c>
      <c r="R41" s="6">
        <v>93.591772151898695</v>
      </c>
      <c r="S41" s="6">
        <v>92.800632911392398</v>
      </c>
      <c r="U41" s="122"/>
      <c r="V41" s="122"/>
      <c r="W41" s="122"/>
    </row>
    <row r="42" spans="2:23">
      <c r="C42" s="13">
        <v>2.9999999999999999E-7</v>
      </c>
      <c r="D42" s="6">
        <v>71.754107048224697</v>
      </c>
      <c r="E42" s="6">
        <v>65.500794912559599</v>
      </c>
      <c r="F42" s="6">
        <v>65.659777424483295</v>
      </c>
      <c r="G42" s="6">
        <v>80.180180180180201</v>
      </c>
      <c r="I42" s="13">
        <v>2.9999999999999999E-7</v>
      </c>
      <c r="J42" s="6">
        <v>87.2151898734177</v>
      </c>
      <c r="K42" s="6">
        <v>83.291139240506297</v>
      </c>
      <c r="L42" s="6">
        <v>84.388185654008396</v>
      </c>
      <c r="M42" s="6">
        <v>82.616033755274202</v>
      </c>
      <c r="O42" s="13">
        <v>2.9999999999999999E-7</v>
      </c>
      <c r="P42" s="6">
        <v>90.110759493670898</v>
      </c>
      <c r="Q42" s="6">
        <v>89.477848101265806</v>
      </c>
      <c r="R42" s="6">
        <v>89.952531645569593</v>
      </c>
      <c r="S42" s="6">
        <v>89.636075949367097</v>
      </c>
      <c r="U42" s="122"/>
      <c r="V42" s="122"/>
      <c r="W42" s="122"/>
    </row>
    <row r="43" spans="2:23">
      <c r="C43" s="13">
        <v>9.9999999999999995E-8</v>
      </c>
      <c r="D43" s="6">
        <v>32.856385797562297</v>
      </c>
      <c r="E43" s="6">
        <v>18.0710121886592</v>
      </c>
      <c r="F43" s="6">
        <v>8.6910439851616292</v>
      </c>
      <c r="G43" s="6">
        <v>36.830948595654498</v>
      </c>
      <c r="I43" s="13">
        <v>9.9999999999999995E-8</v>
      </c>
      <c r="J43" s="6">
        <v>71.308016877637101</v>
      </c>
      <c r="K43" s="6">
        <v>73.037974683544306</v>
      </c>
      <c r="L43" s="6">
        <v>66.919831223628705</v>
      </c>
      <c r="M43" s="6">
        <v>65.569620253164601</v>
      </c>
      <c r="O43" s="13">
        <v>9.9999999999999995E-8</v>
      </c>
      <c r="P43" s="6">
        <v>72.468354430379705</v>
      </c>
      <c r="Q43" s="6">
        <v>67.563291139240505</v>
      </c>
      <c r="R43" s="6">
        <v>71.518987341772203</v>
      </c>
      <c r="S43" s="6">
        <v>66.613924050632903</v>
      </c>
      <c r="U43" s="122"/>
      <c r="V43" s="122"/>
      <c r="W43" s="122"/>
    </row>
    <row r="44" spans="2:23">
      <c r="C44" s="13">
        <v>2.9999999999999997E-8</v>
      </c>
      <c r="D44" s="6">
        <v>-16.905140434552202</v>
      </c>
      <c r="E44" s="6">
        <v>-21.197668256491799</v>
      </c>
      <c r="F44" s="6">
        <v>-29.6237413884473</v>
      </c>
      <c r="G44" s="6">
        <v>-2.7027027027027102</v>
      </c>
      <c r="I44" s="13">
        <v>2.9999999999999997E-8</v>
      </c>
      <c r="J44" s="6">
        <v>-2.9957805907173101</v>
      </c>
      <c r="K44" s="6">
        <v>-1.1814345991561199</v>
      </c>
      <c r="L44" s="6">
        <v>-3.5864978902953601</v>
      </c>
      <c r="M44" s="6">
        <v>-3.5021097046413598</v>
      </c>
      <c r="O44" s="13">
        <v>2.9999999999999997E-8</v>
      </c>
      <c r="P44" s="6">
        <v>13.3702531645569</v>
      </c>
      <c r="Q44" s="6">
        <v>-1.58227848101266</v>
      </c>
      <c r="R44" s="6">
        <v>22.7848101265823</v>
      </c>
      <c r="S44" s="6">
        <v>8.86075949367088</v>
      </c>
      <c r="U44" s="122"/>
      <c r="V44" s="122"/>
      <c r="W44" s="122"/>
    </row>
    <row r="45" spans="2:23">
      <c r="C45" s="13">
        <v>1E-8</v>
      </c>
      <c r="D45" s="6">
        <v>-31.054583995760499</v>
      </c>
      <c r="E45" s="6">
        <v>-23.370429252782198</v>
      </c>
      <c r="F45" s="6">
        <v>-36.459989401165899</v>
      </c>
      <c r="G45" s="6">
        <v>-33.3333333333333</v>
      </c>
      <c r="I45" s="13">
        <v>1E-8</v>
      </c>
      <c r="J45" s="6">
        <v>5.4008438818565399</v>
      </c>
      <c r="K45" s="6">
        <v>-16.118143459915601</v>
      </c>
      <c r="L45" s="6">
        <v>-13.670886075949401</v>
      </c>
      <c r="M45" s="6">
        <v>-9.24050632911392</v>
      </c>
      <c r="O45" s="13">
        <v>1E-8</v>
      </c>
      <c r="P45" s="6">
        <v>-31.0126582278481</v>
      </c>
      <c r="Q45" s="6">
        <v>-28.7974683544304</v>
      </c>
      <c r="R45" s="6">
        <v>-17.721518987341799</v>
      </c>
      <c r="S45" s="6">
        <v>0.632911392405064</v>
      </c>
      <c r="U45" s="122"/>
      <c r="V45" s="122"/>
      <c r="W45" s="122"/>
    </row>
    <row r="46" spans="2:23">
      <c r="C46" s="13">
        <v>3E-9</v>
      </c>
      <c r="D46" s="6">
        <v>-2.3317435082141</v>
      </c>
      <c r="E46" s="6">
        <v>-15.5802861685215</v>
      </c>
      <c r="F46" s="6">
        <v>-8.8500264970853095</v>
      </c>
      <c r="G46" s="6">
        <v>-16.163222045575001</v>
      </c>
      <c r="I46" s="13">
        <v>3E-9</v>
      </c>
      <c r="J46" s="6">
        <v>2.7426160337552701</v>
      </c>
      <c r="K46" s="6">
        <v>-27.679324894514799</v>
      </c>
      <c r="L46" s="6">
        <v>-14.6835443037975</v>
      </c>
      <c r="M46" s="6">
        <v>-18.227848101265799</v>
      </c>
      <c r="O46" s="13">
        <v>3E-9</v>
      </c>
      <c r="P46" s="6">
        <v>-27.4525316455696</v>
      </c>
      <c r="Q46" s="6">
        <v>-11.9462025316456</v>
      </c>
      <c r="R46" s="6">
        <v>-17.009493670886101</v>
      </c>
      <c r="S46" s="6">
        <v>-13.0537974683544</v>
      </c>
      <c r="U46" s="122"/>
      <c r="V46" s="122"/>
      <c r="W46" s="122"/>
    </row>
    <row r="47" spans="2:23">
      <c r="C47" s="13">
        <v>1.0000000000000001E-9</v>
      </c>
      <c r="D47" s="6">
        <v>-1.11287758346581</v>
      </c>
      <c r="E47" s="6">
        <v>-11.6057233704292</v>
      </c>
      <c r="F47" s="6">
        <v>-5.9353471118177099</v>
      </c>
      <c r="G47" s="6">
        <v>-11.8177000529942</v>
      </c>
      <c r="I47" s="13">
        <v>1.0000000000000001E-9</v>
      </c>
      <c r="J47" s="6">
        <v>-12.4050632911392</v>
      </c>
      <c r="K47" s="6">
        <v>-18.396624472573802</v>
      </c>
      <c r="L47" s="6">
        <v>-10.5063291139241</v>
      </c>
      <c r="M47" s="6">
        <v>-9.6624472573839704</v>
      </c>
      <c r="O47" s="13">
        <v>1.0000000000000001E-9</v>
      </c>
      <c r="P47" s="6">
        <v>-4.5094936708860898</v>
      </c>
      <c r="Q47" s="6">
        <v>-1.97784810126583</v>
      </c>
      <c r="R47" s="6">
        <v>3.4018987341772098</v>
      </c>
      <c r="S47" s="6">
        <v>-1.89873417721519</v>
      </c>
      <c r="U47" s="122"/>
      <c r="V47" s="122"/>
      <c r="W47" s="122"/>
    </row>
    <row r="48" spans="2:23">
      <c r="C48" s="13">
        <v>3E-10</v>
      </c>
      <c r="D48" s="6">
        <v>-4.7694753577106397</v>
      </c>
      <c r="E48" s="6">
        <v>-12.4006359300477</v>
      </c>
      <c r="F48" s="6">
        <v>-3.7625861155272999</v>
      </c>
      <c r="G48" s="6">
        <v>-12.5596184419714</v>
      </c>
      <c r="I48" s="13">
        <v>3E-10</v>
      </c>
      <c r="J48" s="6">
        <v>-4.7257383966244797</v>
      </c>
      <c r="K48" s="6">
        <v>-15.864978902953601</v>
      </c>
      <c r="L48" s="6">
        <v>-4.81012658227848</v>
      </c>
      <c r="M48" s="6">
        <v>1.39240506329114</v>
      </c>
      <c r="O48" s="13">
        <v>3E-10</v>
      </c>
      <c r="P48" s="6">
        <v>12.420886075949401</v>
      </c>
      <c r="Q48" s="6">
        <v>7.6740506329113902</v>
      </c>
      <c r="R48" s="6">
        <v>14.6360759493671</v>
      </c>
      <c r="S48" s="6">
        <v>-0.79113924050633</v>
      </c>
      <c r="U48" s="192" t="s">
        <v>75</v>
      </c>
      <c r="V48" s="136">
        <f>GEOMEAN(D50,J50,P50)</f>
        <v>105.52046139313489</v>
      </c>
      <c r="W48" s="122"/>
    </row>
    <row r="49" spans="2:23">
      <c r="U49" s="122"/>
      <c r="V49" s="122"/>
      <c r="W49" s="122"/>
    </row>
    <row r="50" spans="2:23">
      <c r="C50" s="7" t="s">
        <v>75</v>
      </c>
      <c r="D50" s="11">
        <v>193.8</v>
      </c>
      <c r="I50" s="7" t="s">
        <v>75</v>
      </c>
      <c r="J50" s="11">
        <v>82.63000000000001</v>
      </c>
      <c r="O50" s="7" t="s">
        <v>75</v>
      </c>
      <c r="P50" s="11">
        <v>73.37</v>
      </c>
      <c r="U50" s="122"/>
      <c r="V50" s="122"/>
      <c r="W50" s="122"/>
    </row>
    <row r="51" spans="2:23">
      <c r="U51" s="122"/>
      <c r="V51" s="122"/>
      <c r="W51" s="122"/>
    </row>
    <row r="52" spans="2:23">
      <c r="U52" s="122"/>
      <c r="V52" s="122"/>
      <c r="W52" s="122"/>
    </row>
    <row r="53" spans="2:23">
      <c r="B53" s="5" t="s">
        <v>78</v>
      </c>
      <c r="C53" s="10" t="s">
        <v>70</v>
      </c>
      <c r="D53" s="10"/>
      <c r="E53" s="10"/>
      <c r="F53" s="10"/>
      <c r="G53" s="10"/>
      <c r="I53" s="10" t="s">
        <v>71</v>
      </c>
      <c r="J53" s="10"/>
      <c r="K53" s="10"/>
      <c r="L53" s="10"/>
      <c r="M53" s="10"/>
      <c r="O53" s="10" t="s">
        <v>72</v>
      </c>
      <c r="P53" s="10"/>
      <c r="Q53" s="10"/>
      <c r="R53" s="10"/>
      <c r="S53" s="10"/>
      <c r="U53" s="122"/>
      <c r="V53" s="122"/>
      <c r="W53" s="122"/>
    </row>
    <row r="54" spans="2:23" ht="13.5" thickBot="1">
      <c r="C54" s="8" t="s">
        <v>73</v>
      </c>
      <c r="D54" s="9" t="s">
        <v>74</v>
      </c>
      <c r="E54" s="9"/>
      <c r="F54" s="9"/>
      <c r="G54" s="9"/>
      <c r="I54" s="8" t="s">
        <v>73</v>
      </c>
      <c r="J54" s="9" t="s">
        <v>74</v>
      </c>
      <c r="K54" s="9"/>
      <c r="L54" s="9"/>
      <c r="M54" s="9"/>
      <c r="O54" s="8" t="s">
        <v>73</v>
      </c>
      <c r="P54" s="9" t="s">
        <v>74</v>
      </c>
      <c r="Q54" s="9"/>
      <c r="R54" s="9"/>
      <c r="S54" s="9"/>
      <c r="U54" s="122"/>
      <c r="V54" s="122"/>
      <c r="W54" s="122"/>
    </row>
    <row r="55" spans="2:23" ht="13.5" thickTop="1">
      <c r="C55" s="13">
        <v>1.0000000000000001E-5</v>
      </c>
      <c r="D55" s="6">
        <v>97.001000000000005</v>
      </c>
      <c r="E55" s="6">
        <v>97.061999999999998</v>
      </c>
      <c r="F55" s="6">
        <v>95.9</v>
      </c>
      <c r="G55" s="6">
        <v>94.92</v>
      </c>
      <c r="I55" s="13">
        <v>1.0000000000000001E-5</v>
      </c>
      <c r="J55" s="6">
        <v>95.438000000000002</v>
      </c>
      <c r="K55" s="6">
        <v>96.459000000000003</v>
      </c>
      <c r="L55" s="6">
        <v>97.058999999999997</v>
      </c>
      <c r="M55" s="6">
        <v>97.239000000000004</v>
      </c>
      <c r="O55" s="13">
        <v>1.0000000000000001E-5</v>
      </c>
      <c r="P55" s="6">
        <v>95.158000000000001</v>
      </c>
      <c r="Q55" s="6">
        <v>95.378</v>
      </c>
      <c r="R55" s="6">
        <v>94.570999999999998</v>
      </c>
      <c r="S55" s="6">
        <v>95.671000000000006</v>
      </c>
      <c r="U55" s="122"/>
      <c r="V55" s="122"/>
      <c r="W55" s="122"/>
    </row>
    <row r="56" spans="2:23">
      <c r="C56" s="13">
        <v>3.0000000000000001E-6</v>
      </c>
      <c r="D56" s="6">
        <v>97.552000000000007</v>
      </c>
      <c r="E56" s="6">
        <v>96.94</v>
      </c>
      <c r="F56" s="6">
        <v>96.082999999999998</v>
      </c>
      <c r="G56" s="6">
        <v>96.756</v>
      </c>
      <c r="I56" s="13">
        <v>3.0000000000000001E-6</v>
      </c>
      <c r="J56" s="6">
        <v>97.179000000000002</v>
      </c>
      <c r="K56" s="6">
        <v>97.478999999999999</v>
      </c>
      <c r="L56" s="6">
        <v>96.759</v>
      </c>
      <c r="M56" s="6">
        <v>97.599000000000004</v>
      </c>
      <c r="O56" s="13">
        <v>3.0000000000000001E-6</v>
      </c>
      <c r="P56" s="6">
        <v>95.378</v>
      </c>
      <c r="Q56" s="6">
        <v>95.084000000000003</v>
      </c>
      <c r="R56" s="6">
        <v>94.203999999999994</v>
      </c>
      <c r="S56" s="6">
        <v>95.891000000000005</v>
      </c>
      <c r="U56" s="122"/>
      <c r="V56" s="122"/>
      <c r="W56" s="122"/>
    </row>
    <row r="57" spans="2:23">
      <c r="C57" s="13">
        <v>9.9999999999999995E-7</v>
      </c>
      <c r="D57" s="6">
        <v>98.224999999999994</v>
      </c>
      <c r="E57" s="6">
        <v>97.552000000000007</v>
      </c>
      <c r="F57" s="6">
        <v>96.756</v>
      </c>
      <c r="G57" s="6">
        <v>96.328000000000003</v>
      </c>
      <c r="I57" s="13">
        <v>9.9999999999999995E-7</v>
      </c>
      <c r="J57" s="6">
        <v>96.998999999999995</v>
      </c>
      <c r="K57" s="6">
        <v>95.498000000000005</v>
      </c>
      <c r="L57" s="6">
        <v>95.977999999999994</v>
      </c>
      <c r="M57" s="6">
        <v>96.819000000000003</v>
      </c>
      <c r="O57" s="13">
        <v>9.9999999999999995E-7</v>
      </c>
      <c r="P57" s="6">
        <v>95.378</v>
      </c>
      <c r="Q57" s="6">
        <v>95.084000000000003</v>
      </c>
      <c r="R57" s="6">
        <v>95.745000000000005</v>
      </c>
      <c r="S57" s="6">
        <v>96.331999999999994</v>
      </c>
      <c r="U57" s="122"/>
      <c r="V57" s="122"/>
      <c r="W57" s="122"/>
    </row>
    <row r="58" spans="2:23">
      <c r="C58" s="13">
        <v>2.9999999999999999E-7</v>
      </c>
      <c r="D58" s="6">
        <v>96.694999999999993</v>
      </c>
      <c r="E58" s="6">
        <v>95.837999999999994</v>
      </c>
      <c r="F58" s="6">
        <v>95.655000000000001</v>
      </c>
      <c r="G58" s="6">
        <v>92.778000000000006</v>
      </c>
      <c r="I58" s="13">
        <v>2.9999999999999999E-7</v>
      </c>
      <c r="J58" s="6">
        <v>91.417000000000002</v>
      </c>
      <c r="K58" s="6">
        <v>92.856999999999999</v>
      </c>
      <c r="L58" s="6">
        <v>93.216999999999999</v>
      </c>
      <c r="M58" s="6">
        <v>92.557000000000002</v>
      </c>
      <c r="O58" s="13">
        <v>2.9999999999999999E-7</v>
      </c>
      <c r="P58" s="6">
        <v>95.745000000000005</v>
      </c>
      <c r="Q58" s="6">
        <v>94.497</v>
      </c>
      <c r="R58" s="6">
        <v>94.718000000000004</v>
      </c>
      <c r="S58" s="6">
        <v>95.525000000000006</v>
      </c>
      <c r="U58" s="122"/>
      <c r="V58" s="122"/>
      <c r="W58" s="122"/>
    </row>
    <row r="59" spans="2:23">
      <c r="C59" s="13">
        <v>9.9999999999999995E-8</v>
      </c>
      <c r="D59" s="6">
        <v>92.411000000000001</v>
      </c>
      <c r="E59" s="6">
        <v>92.289000000000001</v>
      </c>
      <c r="F59" s="6">
        <v>91.554000000000002</v>
      </c>
      <c r="G59" s="6">
        <v>71.174999999999997</v>
      </c>
      <c r="I59" s="13">
        <v>9.9999999999999995E-8</v>
      </c>
      <c r="J59" s="6">
        <v>73.108999999999995</v>
      </c>
      <c r="K59" s="6">
        <v>74.61</v>
      </c>
      <c r="L59" s="6">
        <v>75.87</v>
      </c>
      <c r="M59" s="6">
        <v>78.331000000000003</v>
      </c>
      <c r="O59" s="13">
        <v>9.9999999999999995E-8</v>
      </c>
      <c r="P59" s="6">
        <v>92.516999999999996</v>
      </c>
      <c r="Q59" s="6">
        <v>91.049000000000007</v>
      </c>
      <c r="R59" s="6">
        <v>92.516999999999996</v>
      </c>
      <c r="S59" s="6">
        <v>94.203999999999994</v>
      </c>
      <c r="U59" s="122"/>
      <c r="V59" s="122"/>
      <c r="W59" s="122"/>
    </row>
    <row r="60" spans="2:23">
      <c r="C60" s="13">
        <v>2.9999999999999997E-8</v>
      </c>
      <c r="D60" s="6">
        <v>51.469000000000001</v>
      </c>
      <c r="E60" s="6">
        <v>55.08</v>
      </c>
      <c r="F60" s="6">
        <v>36.965000000000003</v>
      </c>
      <c r="G60" s="6">
        <v>9.7919999999999998</v>
      </c>
      <c r="I60" s="13">
        <v>2.9999999999999997E-8</v>
      </c>
      <c r="J60" s="6">
        <v>6.4829999999999997</v>
      </c>
      <c r="K60" s="6">
        <v>28.690999999999999</v>
      </c>
      <c r="L60" s="6">
        <v>22.928999999999998</v>
      </c>
      <c r="M60" s="6">
        <v>27.251000000000001</v>
      </c>
      <c r="O60" s="13">
        <v>2.9999999999999997E-8</v>
      </c>
      <c r="P60" s="6">
        <v>53.265000000000001</v>
      </c>
      <c r="Q60" s="6">
        <v>66.103999999999999</v>
      </c>
      <c r="R60" s="6">
        <v>62.216000000000001</v>
      </c>
      <c r="S60" s="6">
        <v>67.350999999999999</v>
      </c>
      <c r="U60" s="122"/>
      <c r="V60" s="122"/>
      <c r="W60" s="122"/>
    </row>
    <row r="61" spans="2:23">
      <c r="C61" s="13">
        <v>1E-8</v>
      </c>
      <c r="D61" s="6">
        <v>13.035</v>
      </c>
      <c r="E61" s="6">
        <v>14.688000000000001</v>
      </c>
      <c r="F61" s="6">
        <v>7.4660000000000002</v>
      </c>
      <c r="G61" s="6">
        <v>-22.888999999999999</v>
      </c>
      <c r="I61" s="13">
        <v>1E-8</v>
      </c>
      <c r="J61" s="6">
        <v>-3.2410000000000001</v>
      </c>
      <c r="K61" s="6">
        <v>17.106999999999999</v>
      </c>
      <c r="L61" s="6">
        <v>6.9630000000000001</v>
      </c>
      <c r="M61" s="6">
        <v>11.645</v>
      </c>
      <c r="O61" s="13">
        <v>1E-8</v>
      </c>
      <c r="P61" s="6">
        <v>1.7609999999999999</v>
      </c>
      <c r="Q61" s="6">
        <v>5.7229999999999999</v>
      </c>
      <c r="R61" s="6">
        <v>17.902000000000001</v>
      </c>
      <c r="S61" s="6">
        <v>6.53</v>
      </c>
      <c r="U61" s="122"/>
      <c r="V61" s="122"/>
      <c r="W61" s="122"/>
    </row>
    <row r="62" spans="2:23">
      <c r="C62" s="13">
        <v>3E-9</v>
      </c>
      <c r="D62" s="6">
        <v>2.9990000000000001</v>
      </c>
      <c r="E62" s="6">
        <v>0.91800000000000004</v>
      </c>
      <c r="F62" s="6">
        <v>-7.4660000000000002</v>
      </c>
      <c r="G62" s="6">
        <v>-24.908000000000001</v>
      </c>
      <c r="I62" s="13">
        <v>3E-9</v>
      </c>
      <c r="J62" s="6">
        <v>-13.866</v>
      </c>
      <c r="K62" s="6">
        <v>-12.965</v>
      </c>
      <c r="L62" s="6">
        <v>-12.904999999999999</v>
      </c>
      <c r="M62" s="6">
        <v>-3.0009999999999999</v>
      </c>
      <c r="O62" s="13">
        <v>3E-9</v>
      </c>
      <c r="P62" s="6">
        <v>-14.6</v>
      </c>
      <c r="Q62" s="6">
        <v>-4.7690000000000001</v>
      </c>
      <c r="R62" s="6">
        <v>17.167999999999999</v>
      </c>
      <c r="S62" s="6">
        <v>9.9049999999999994</v>
      </c>
      <c r="U62" s="122"/>
      <c r="V62" s="122"/>
      <c r="W62" s="122"/>
    </row>
    <row r="63" spans="2:23">
      <c r="C63" s="13">
        <v>1.0000000000000001E-9</v>
      </c>
      <c r="D63" s="6">
        <v>-1.8360000000000001</v>
      </c>
      <c r="E63" s="6">
        <v>-5.3239999999999998</v>
      </c>
      <c r="F63" s="6">
        <v>-17.442</v>
      </c>
      <c r="G63" s="6">
        <v>-21.114000000000001</v>
      </c>
      <c r="I63" s="13">
        <v>1.0000000000000001E-9</v>
      </c>
      <c r="J63" s="6">
        <v>-22.029</v>
      </c>
      <c r="K63" s="6">
        <v>-13.445</v>
      </c>
      <c r="L63" s="6">
        <v>-10.624000000000001</v>
      </c>
      <c r="M63" s="6">
        <v>-4.6820000000000004</v>
      </c>
      <c r="O63" s="13">
        <v>1.0000000000000001E-9</v>
      </c>
      <c r="P63" s="6">
        <v>3.8149999999999999</v>
      </c>
      <c r="Q63" s="6">
        <v>-3.2280000000000002</v>
      </c>
      <c r="R63" s="6">
        <v>24.504999999999999</v>
      </c>
      <c r="S63" s="6">
        <v>14.452999999999999</v>
      </c>
      <c r="U63" s="122"/>
      <c r="V63" s="122"/>
      <c r="W63" s="122"/>
    </row>
    <row r="64" spans="2:23">
      <c r="C64" s="13">
        <v>3E-10</v>
      </c>
      <c r="D64" s="6">
        <v>-10.159000000000001</v>
      </c>
      <c r="E64" s="6">
        <v>-4.1619999999999999</v>
      </c>
      <c r="F64" s="6">
        <v>-24.234999999999999</v>
      </c>
      <c r="G64" s="6">
        <v>-30.844999999999999</v>
      </c>
      <c r="I64" s="13">
        <v>3E-10</v>
      </c>
      <c r="J64" s="6">
        <v>-16.747</v>
      </c>
      <c r="K64" s="6">
        <v>-9.1240000000000006</v>
      </c>
      <c r="L64" s="6">
        <v>-14.106</v>
      </c>
      <c r="M64" s="6">
        <v>-9.1240000000000006</v>
      </c>
      <c r="O64" s="13">
        <v>3E-10</v>
      </c>
      <c r="P64" s="6">
        <v>-4.109</v>
      </c>
      <c r="Q64" s="6">
        <v>-10.271000000000001</v>
      </c>
      <c r="R64" s="6">
        <v>9.9779999999999998</v>
      </c>
      <c r="S64" s="6">
        <v>-14.013</v>
      </c>
      <c r="U64" s="192" t="s">
        <v>75</v>
      </c>
      <c r="V64" s="136">
        <f>GEOMEAN(D66,J66,P66)</f>
        <v>38.14917461379315</v>
      </c>
      <c r="W64" s="122"/>
    </row>
    <row r="65" spans="3:23">
      <c r="U65" s="122"/>
      <c r="V65" s="122"/>
      <c r="W65" s="122"/>
    </row>
    <row r="66" spans="3:23">
      <c r="C66" s="7" t="s">
        <v>75</v>
      </c>
      <c r="D66" s="11">
        <v>38.770000000000003</v>
      </c>
      <c r="I66" s="7" t="s">
        <v>75</v>
      </c>
      <c r="J66" s="11">
        <v>57.42</v>
      </c>
      <c r="O66" s="7" t="s">
        <v>75</v>
      </c>
      <c r="P66" s="11">
        <v>24.94</v>
      </c>
      <c r="U66" s="122"/>
      <c r="V66" s="122"/>
      <c r="W66" s="122"/>
    </row>
    <row r="67" spans="3:23">
      <c r="U67" s="122"/>
      <c r="V67" s="122"/>
      <c r="W67" s="122"/>
    </row>
    <row r="68" spans="3:23">
      <c r="U68" s="122"/>
      <c r="V68" s="122"/>
      <c r="W68" s="122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BF5CD-5884-4CCD-BDF8-4F5339200360}">
  <dimension ref="A1:W44"/>
  <sheetViews>
    <sheetView zoomScale="85" zoomScaleNormal="85" workbookViewId="0">
      <selection activeCell="A8" sqref="A8"/>
    </sheetView>
  </sheetViews>
  <sheetFormatPr defaultRowHeight="14"/>
  <cols>
    <col min="1" max="1" width="17.6640625" customWidth="1"/>
    <col min="2" max="2" width="14.08203125" bestFit="1" customWidth="1"/>
    <col min="3" max="8" width="11.9140625" bestFit="1" customWidth="1"/>
    <col min="9" max="9" width="3.58203125" customWidth="1"/>
    <col min="10" max="10" width="14.08203125" bestFit="1" customWidth="1"/>
    <col min="11" max="15" width="11.9140625" bestFit="1" customWidth="1"/>
    <col min="16" max="16" width="3.58203125" customWidth="1"/>
    <col min="17" max="17" width="14.08203125" bestFit="1" customWidth="1"/>
    <col min="18" max="22" width="11.9140625" bestFit="1" customWidth="1"/>
  </cols>
  <sheetData>
    <row r="1" spans="1:23" s="48" customFormat="1" ht="18" customHeight="1">
      <c r="A1" s="47" t="s">
        <v>67</v>
      </c>
    </row>
    <row r="2" spans="1:23" s="48" customFormat="1" ht="18" customHeight="1">
      <c r="A2" s="47" t="s">
        <v>309</v>
      </c>
    </row>
    <row r="3" spans="1:23" s="48" customFormat="1" ht="15" customHeight="1">
      <c r="A3" s="50" t="s">
        <v>79</v>
      </c>
    </row>
    <row r="4" spans="1:23" s="48" customFormat="1" ht="15" customHeight="1">
      <c r="A4" s="120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</row>
    <row r="5" spans="1:23" ht="13.5" customHeight="1">
      <c r="A5" s="119"/>
      <c r="B5" s="183"/>
      <c r="C5" s="138" t="s">
        <v>80</v>
      </c>
      <c r="D5" s="205"/>
      <c r="E5" s="205"/>
      <c r="F5" s="205"/>
      <c r="G5" s="205"/>
      <c r="H5" s="205"/>
      <c r="I5" s="183"/>
      <c r="J5" s="183"/>
      <c r="K5" s="138" t="s">
        <v>81</v>
      </c>
      <c r="L5" s="205"/>
      <c r="M5" s="205"/>
      <c r="N5" s="205"/>
      <c r="O5" s="205"/>
      <c r="P5" s="183"/>
      <c r="Q5" s="183"/>
      <c r="R5" s="138" t="s">
        <v>82</v>
      </c>
      <c r="S5" s="205"/>
      <c r="T5" s="205"/>
      <c r="U5" s="205"/>
      <c r="V5" s="205"/>
      <c r="W5" s="119"/>
    </row>
    <row r="6" spans="1:23" ht="14.5" thickBot="1">
      <c r="A6" s="119"/>
      <c r="B6" s="128" t="s">
        <v>83</v>
      </c>
      <c r="C6" s="196" t="s">
        <v>69</v>
      </c>
      <c r="D6" s="129" t="s">
        <v>84</v>
      </c>
      <c r="E6" s="129" t="s">
        <v>85</v>
      </c>
      <c r="F6" s="129" t="s">
        <v>86</v>
      </c>
      <c r="G6" s="129" t="s">
        <v>87</v>
      </c>
      <c r="H6" s="129" t="s">
        <v>88</v>
      </c>
      <c r="I6" s="119"/>
      <c r="J6" s="128" t="s">
        <v>83</v>
      </c>
      <c r="K6" s="196" t="s">
        <v>69</v>
      </c>
      <c r="L6" s="129" t="s">
        <v>84</v>
      </c>
      <c r="M6" s="129" t="s">
        <v>85</v>
      </c>
      <c r="N6" s="129" t="s">
        <v>86</v>
      </c>
      <c r="O6" s="129" t="s">
        <v>87</v>
      </c>
      <c r="P6" s="119"/>
      <c r="Q6" s="128" t="s">
        <v>83</v>
      </c>
      <c r="R6" s="196" t="s">
        <v>69</v>
      </c>
      <c r="S6" s="129" t="s">
        <v>84</v>
      </c>
      <c r="T6" s="129" t="s">
        <v>85</v>
      </c>
      <c r="U6" s="129" t="s">
        <v>86</v>
      </c>
      <c r="V6" s="129" t="s">
        <v>87</v>
      </c>
      <c r="W6" s="119"/>
    </row>
    <row r="7" spans="1:23" ht="14.5" thickTop="1">
      <c r="A7" s="119"/>
      <c r="B7" s="131" t="s">
        <v>89</v>
      </c>
      <c r="C7" s="197">
        <v>1.29E-7</v>
      </c>
      <c r="D7" s="197">
        <v>1.1000000000000001E-7</v>
      </c>
      <c r="E7" s="197">
        <v>2.6099999999999999E-8</v>
      </c>
      <c r="F7" s="197">
        <v>4.0450000000000002E-8</v>
      </c>
      <c r="G7" s="197">
        <v>6.1630000000000003E-8</v>
      </c>
      <c r="H7" s="197">
        <v>9.6410000000000001E-10</v>
      </c>
      <c r="I7" s="119"/>
      <c r="J7" s="131" t="s">
        <v>89</v>
      </c>
      <c r="K7" s="197">
        <v>1.066E-7</v>
      </c>
      <c r="L7" s="197">
        <v>6.6269999999999997E-8</v>
      </c>
      <c r="M7" s="197">
        <v>2.234E-8</v>
      </c>
      <c r="N7" s="197">
        <v>2.0730000000000001E-8</v>
      </c>
      <c r="O7" s="197">
        <v>3.7650000000000003E-8</v>
      </c>
      <c r="P7" s="119"/>
      <c r="Q7" s="131" t="s">
        <v>89</v>
      </c>
      <c r="R7" s="197">
        <v>4.999E-8</v>
      </c>
      <c r="S7" s="197">
        <v>2.606E-8</v>
      </c>
      <c r="T7" s="197">
        <v>3.1979999999999999E-9</v>
      </c>
      <c r="U7" s="197">
        <v>1.0830000000000001E-9</v>
      </c>
      <c r="V7" s="197"/>
      <c r="W7" s="119"/>
    </row>
    <row r="8" spans="1:23">
      <c r="A8" s="119"/>
      <c r="B8" s="131" t="s">
        <v>90</v>
      </c>
      <c r="C8" s="197">
        <v>1.2709999999999999E-7</v>
      </c>
      <c r="D8" s="197">
        <v>1.4469999999999999E-7</v>
      </c>
      <c r="E8" s="197">
        <v>3.6220000000000003E-8</v>
      </c>
      <c r="F8" s="197">
        <v>4.8020000000000003E-8</v>
      </c>
      <c r="G8" s="197">
        <v>7.9479999999999994E-8</v>
      </c>
      <c r="H8" s="197">
        <v>3.5309999999999999E-9</v>
      </c>
      <c r="I8" s="119"/>
      <c r="J8" s="131" t="s">
        <v>90</v>
      </c>
      <c r="K8" s="197">
        <v>5.4749999999999997E-8</v>
      </c>
      <c r="L8" s="197">
        <v>5.62E-8</v>
      </c>
      <c r="M8" s="197">
        <v>1.371E-8</v>
      </c>
      <c r="N8" s="197">
        <v>1.7269999999999998E-8</v>
      </c>
      <c r="O8" s="197">
        <v>3.1489999999999999E-8</v>
      </c>
      <c r="P8" s="119"/>
      <c r="Q8" s="131" t="s">
        <v>90</v>
      </c>
      <c r="R8" s="197">
        <v>3.372E-8</v>
      </c>
      <c r="S8" s="197">
        <v>5.0579999999999997E-9</v>
      </c>
      <c r="T8" s="197">
        <v>1.062E-8</v>
      </c>
      <c r="U8" s="197">
        <v>7.7829999999999999E-10</v>
      </c>
      <c r="V8" s="197">
        <v>2.789E-8</v>
      </c>
      <c r="W8" s="119"/>
    </row>
    <row r="9" spans="1:23">
      <c r="A9" s="119"/>
      <c r="B9" s="131" t="s">
        <v>91</v>
      </c>
      <c r="C9" s="197">
        <v>2.5709999999999999E-7</v>
      </c>
      <c r="D9" s="197">
        <v>2.023E-7</v>
      </c>
      <c r="E9" s="197">
        <v>6.1290000000000002E-8</v>
      </c>
      <c r="F9" s="197">
        <v>6.6049999999999999E-8</v>
      </c>
      <c r="G9" s="197">
        <v>9.8550000000000006E-8</v>
      </c>
      <c r="H9" s="197">
        <v>1.2130000000000001E-9</v>
      </c>
      <c r="I9" s="119"/>
      <c r="J9" s="198" t="s">
        <v>91</v>
      </c>
      <c r="K9" s="199">
        <v>6.1560000000000003E-8</v>
      </c>
      <c r="L9" s="199">
        <v>4.758E-8</v>
      </c>
      <c r="M9" s="199">
        <v>1.536E-8</v>
      </c>
      <c r="N9" s="199">
        <v>2.0780000000000001E-8</v>
      </c>
      <c r="O9" s="199">
        <v>3.8799999999999997E-8</v>
      </c>
      <c r="P9" s="119"/>
      <c r="Q9" s="198" t="s">
        <v>91</v>
      </c>
      <c r="R9" s="199">
        <v>3.7480000000000002E-8</v>
      </c>
      <c r="S9" s="199">
        <v>2.2460000000000001E-8</v>
      </c>
      <c r="T9" s="199">
        <v>5.229E-9</v>
      </c>
      <c r="U9" s="199">
        <v>1.0149999999999999E-9</v>
      </c>
      <c r="V9" s="199">
        <v>2.3310000000000002E-8</v>
      </c>
      <c r="W9" s="119"/>
    </row>
    <row r="10" spans="1:23">
      <c r="A10" s="119"/>
      <c r="B10" s="131" t="s">
        <v>92</v>
      </c>
      <c r="C10" s="197">
        <v>2.4499999999999998E-7</v>
      </c>
      <c r="D10" s="197">
        <v>1.9210000000000001E-7</v>
      </c>
      <c r="E10" s="197">
        <v>4.9880000000000001E-8</v>
      </c>
      <c r="F10" s="197">
        <v>8.6210000000000002E-8</v>
      </c>
      <c r="G10" s="197">
        <v>1.0349999999999999E-7</v>
      </c>
      <c r="H10" s="197">
        <v>6.3140000000000001E-10</v>
      </c>
      <c r="I10" s="119"/>
      <c r="J10" s="131" t="s">
        <v>93</v>
      </c>
      <c r="K10" s="197">
        <f>GEOMEAN(K7:K9)</f>
        <v>7.1090785538765575E-8</v>
      </c>
      <c r="L10" s="197">
        <f>GEOMEAN(L7:L9)</f>
        <v>5.6168467483149589E-8</v>
      </c>
      <c r="M10" s="197">
        <f>GEOMEAN(M7:M9)</f>
        <v>1.6756010085330176E-8</v>
      </c>
      <c r="N10" s="197">
        <f>GEOMEAN(N7:N9)</f>
        <v>1.9521464453936483E-8</v>
      </c>
      <c r="O10" s="197">
        <f>GEOMEAN(O7:O9)</f>
        <v>3.5830795936908036E-8</v>
      </c>
      <c r="P10" s="119"/>
      <c r="Q10" s="131" t="s">
        <v>93</v>
      </c>
      <c r="R10" s="197">
        <f>GEOMEAN(R7:R9)</f>
        <v>3.9828146412668163E-8</v>
      </c>
      <c r="S10" s="197">
        <f>GEOMEAN(S7:S9)</f>
        <v>1.4358894219158933E-8</v>
      </c>
      <c r="T10" s="197">
        <f>GEOMEAN(T7:T9)</f>
        <v>5.6209174344339064E-9</v>
      </c>
      <c r="U10" s="197">
        <f>GEOMEAN(U7:U9)</f>
        <v>9.4932265049827479E-10</v>
      </c>
      <c r="V10" s="197">
        <f>GEOMEAN(V7:V9)</f>
        <v>2.5497370452656487E-8</v>
      </c>
      <c r="W10" s="119"/>
    </row>
    <row r="11" spans="1:23">
      <c r="A11" s="119"/>
      <c r="B11" s="198" t="s">
        <v>94</v>
      </c>
      <c r="C11" s="199">
        <v>1.9880000000000001E-7</v>
      </c>
      <c r="D11" s="199">
        <v>1.6080000000000001E-7</v>
      </c>
      <c r="E11" s="199">
        <v>4.5960000000000003E-8</v>
      </c>
      <c r="F11" s="199">
        <v>5.0029999999999999E-8</v>
      </c>
      <c r="G11" s="199">
        <v>8.7349999999999998E-8</v>
      </c>
      <c r="H11" s="199">
        <v>5.6470000000000002E-10</v>
      </c>
      <c r="I11" s="119"/>
      <c r="J11" s="171"/>
      <c r="K11" s="119"/>
      <c r="L11" s="119"/>
      <c r="M11" s="119"/>
      <c r="N11" s="119"/>
      <c r="O11" s="119"/>
      <c r="P11" s="119"/>
      <c r="Q11" s="171"/>
      <c r="R11" s="119"/>
      <c r="S11" s="119"/>
      <c r="T11" s="119"/>
      <c r="U11" s="119"/>
      <c r="V11" s="119"/>
      <c r="W11" s="119"/>
    </row>
    <row r="12" spans="1:23" ht="15">
      <c r="A12" s="119"/>
      <c r="B12" s="131" t="s">
        <v>93</v>
      </c>
      <c r="C12" s="197">
        <f t="shared" ref="C12:H12" si="0">GEOMEAN(C7:C11)</f>
        <v>1.8301385133261773E-7</v>
      </c>
      <c r="D12" s="197">
        <f t="shared" si="0"/>
        <v>1.5831938773504119E-7</v>
      </c>
      <c r="E12" s="197">
        <f t="shared" si="0"/>
        <v>4.2136359229205719E-8</v>
      </c>
      <c r="F12" s="197">
        <f t="shared" si="0"/>
        <v>5.6053189598031542E-8</v>
      </c>
      <c r="G12" s="197">
        <f t="shared" si="0"/>
        <v>8.4719226663717248E-8</v>
      </c>
      <c r="H12" s="197">
        <f t="shared" si="0"/>
        <v>1.0804398484264682E-9</v>
      </c>
      <c r="I12" s="119"/>
      <c r="J12" s="200" t="s">
        <v>263</v>
      </c>
      <c r="K12" s="185">
        <f>K10*1000000000</f>
        <v>71.090785538765573</v>
      </c>
      <c r="L12" s="185">
        <f>L10*1000000000</f>
        <v>56.168467483149591</v>
      </c>
      <c r="M12" s="185">
        <f>M10*1000000000</f>
        <v>16.756010085330175</v>
      </c>
      <c r="N12" s="185">
        <f>N10*1000000000</f>
        <v>19.521464453936481</v>
      </c>
      <c r="O12" s="185">
        <f>O10*1000000000</f>
        <v>35.830795936908032</v>
      </c>
      <c r="P12" s="119"/>
      <c r="Q12" s="200" t="s">
        <v>263</v>
      </c>
      <c r="R12" s="185">
        <f>R10*1000000000</f>
        <v>39.828146412668161</v>
      </c>
      <c r="S12" s="185">
        <f>S10*1000000000</f>
        <v>14.358894219158934</v>
      </c>
      <c r="T12" s="136">
        <f>T10*1000000000</f>
        <v>5.6209174344339061</v>
      </c>
      <c r="U12" s="149">
        <f>U10*1000000000</f>
        <v>0.9493226504982748</v>
      </c>
      <c r="V12" s="136">
        <f>V10*1000000000</f>
        <v>25.497370452656487</v>
      </c>
      <c r="W12" s="119"/>
    </row>
    <row r="13" spans="1:23">
      <c r="A13" s="119"/>
      <c r="B13" s="171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</row>
    <row r="14" spans="1:23" ht="15">
      <c r="A14" s="119"/>
      <c r="B14" s="200" t="s">
        <v>263</v>
      </c>
      <c r="C14" s="185">
        <f t="shared" ref="C14:H14" si="1">C12*1000000000</f>
        <v>183.01385133261772</v>
      </c>
      <c r="D14" s="185">
        <f t="shared" si="1"/>
        <v>158.3193877350412</v>
      </c>
      <c r="E14" s="185">
        <f t="shared" si="1"/>
        <v>42.136359229205716</v>
      </c>
      <c r="F14" s="185">
        <f t="shared" si="1"/>
        <v>56.053189598031544</v>
      </c>
      <c r="G14" s="185">
        <f t="shared" si="1"/>
        <v>84.719226663717251</v>
      </c>
      <c r="H14" s="136">
        <f t="shared" si="1"/>
        <v>1.0804398484264681</v>
      </c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</row>
    <row r="15" spans="1:23">
      <c r="A15" s="119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</row>
    <row r="16" spans="1:23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</row>
    <row r="17" spans="1:23" ht="14.5">
      <c r="A17" s="119"/>
      <c r="B17" s="195"/>
      <c r="C17" s="138" t="s">
        <v>96</v>
      </c>
      <c r="D17" s="138"/>
      <c r="E17" s="138"/>
      <c r="F17" s="138"/>
      <c r="G17" s="138"/>
      <c r="H17" s="138"/>
      <c r="I17" s="119"/>
      <c r="J17" s="195"/>
      <c r="K17" s="138" t="s">
        <v>97</v>
      </c>
      <c r="L17" s="138"/>
      <c r="M17" s="138"/>
      <c r="N17" s="138"/>
      <c r="O17" s="138"/>
      <c r="P17" s="119"/>
      <c r="Q17" s="195"/>
      <c r="R17" s="138" t="s">
        <v>98</v>
      </c>
      <c r="S17" s="138"/>
      <c r="T17" s="138"/>
      <c r="U17" s="138"/>
      <c r="V17" s="138"/>
      <c r="W17" s="119"/>
    </row>
    <row r="18" spans="1:23" ht="14.5" thickBot="1">
      <c r="A18" s="119"/>
      <c r="B18" s="128" t="s">
        <v>83</v>
      </c>
      <c r="C18" s="196" t="s">
        <v>69</v>
      </c>
      <c r="D18" s="129" t="s">
        <v>84</v>
      </c>
      <c r="E18" s="129" t="s">
        <v>85</v>
      </c>
      <c r="F18" s="129" t="s">
        <v>86</v>
      </c>
      <c r="G18" s="129" t="s">
        <v>87</v>
      </c>
      <c r="H18" s="129" t="s">
        <v>88</v>
      </c>
      <c r="I18" s="119"/>
      <c r="J18" s="128" t="s">
        <v>83</v>
      </c>
      <c r="K18" s="196" t="s">
        <v>69</v>
      </c>
      <c r="L18" s="129" t="s">
        <v>84</v>
      </c>
      <c r="M18" s="129" t="s">
        <v>85</v>
      </c>
      <c r="N18" s="129" t="s">
        <v>86</v>
      </c>
      <c r="O18" s="129" t="s">
        <v>87</v>
      </c>
      <c r="P18" s="119"/>
      <c r="Q18" s="128" t="s">
        <v>83</v>
      </c>
      <c r="R18" s="196" t="s">
        <v>69</v>
      </c>
      <c r="S18" s="129" t="s">
        <v>84</v>
      </c>
      <c r="T18" s="129" t="s">
        <v>85</v>
      </c>
      <c r="U18" s="129" t="s">
        <v>86</v>
      </c>
      <c r="V18" s="129" t="s">
        <v>87</v>
      </c>
      <c r="W18" s="119"/>
    </row>
    <row r="19" spans="1:23" ht="14.5" thickTop="1">
      <c r="A19" s="119"/>
      <c r="B19" s="131" t="s">
        <v>89</v>
      </c>
      <c r="C19" s="201">
        <v>148.4</v>
      </c>
      <c r="D19" s="201">
        <v>155.1</v>
      </c>
      <c r="E19" s="201">
        <v>149.30000000000001</v>
      </c>
      <c r="F19" s="201">
        <v>143.80000000000001</v>
      </c>
      <c r="G19" s="201">
        <v>140.4</v>
      </c>
      <c r="H19" s="201">
        <v>93.66</v>
      </c>
      <c r="I19" s="119"/>
      <c r="J19" s="131" t="s">
        <v>89</v>
      </c>
      <c r="K19" s="206">
        <v>164.5</v>
      </c>
      <c r="L19" s="206">
        <v>129.5</v>
      </c>
      <c r="M19" s="206">
        <v>64.03</v>
      </c>
      <c r="N19" s="206">
        <v>137.4</v>
      </c>
      <c r="O19" s="206">
        <v>138.6</v>
      </c>
      <c r="P19" s="119"/>
      <c r="Q19" s="131" t="s">
        <v>89</v>
      </c>
      <c r="R19" s="206">
        <v>243.2</v>
      </c>
      <c r="S19" s="206">
        <v>1321</v>
      </c>
      <c r="T19" s="206">
        <v>269.89999999999998</v>
      </c>
      <c r="U19" s="206">
        <v>729.3</v>
      </c>
      <c r="V19" s="206">
        <v>154.6</v>
      </c>
      <c r="W19" s="119"/>
    </row>
    <row r="20" spans="1:23">
      <c r="A20" s="119"/>
      <c r="B20" s="131" t="s">
        <v>90</v>
      </c>
      <c r="C20" s="201">
        <v>90.12</v>
      </c>
      <c r="D20" s="201">
        <v>93.61</v>
      </c>
      <c r="E20" s="201">
        <v>91.62</v>
      </c>
      <c r="F20" s="201">
        <v>93.09</v>
      </c>
      <c r="G20" s="201">
        <v>93.02</v>
      </c>
      <c r="H20" s="201">
        <v>61.4</v>
      </c>
      <c r="I20" s="119"/>
      <c r="J20" s="131" t="s">
        <v>90</v>
      </c>
      <c r="K20" s="206">
        <v>126.7</v>
      </c>
      <c r="L20" s="206">
        <v>106.5</v>
      </c>
      <c r="M20" s="206">
        <v>141.80000000000001</v>
      </c>
      <c r="N20" s="206">
        <v>144.5</v>
      </c>
      <c r="O20" s="206">
        <v>140.30000000000001</v>
      </c>
      <c r="P20" s="119"/>
      <c r="Q20" s="131" t="s">
        <v>90</v>
      </c>
      <c r="R20" s="206">
        <v>198.1</v>
      </c>
      <c r="S20" s="206">
        <v>660.1</v>
      </c>
      <c r="T20" s="206">
        <v>1407</v>
      </c>
      <c r="U20" s="206">
        <v>1136</v>
      </c>
      <c r="V20" s="206">
        <v>99.29</v>
      </c>
      <c r="W20" s="119"/>
    </row>
    <row r="21" spans="1:23">
      <c r="A21" s="119"/>
      <c r="B21" s="131" t="s">
        <v>91</v>
      </c>
      <c r="C21" s="201">
        <v>89.7</v>
      </c>
      <c r="D21" s="201">
        <v>92.96</v>
      </c>
      <c r="E21" s="201">
        <v>90.79</v>
      </c>
      <c r="F21" s="201">
        <v>94.54</v>
      </c>
      <c r="G21" s="201">
        <v>93.79</v>
      </c>
      <c r="H21" s="201">
        <v>61.69</v>
      </c>
      <c r="I21" s="119"/>
      <c r="J21" s="198" t="s">
        <v>91</v>
      </c>
      <c r="K21" s="207">
        <v>154.9</v>
      </c>
      <c r="L21" s="207">
        <v>174.9</v>
      </c>
      <c r="M21" s="207">
        <v>168.1</v>
      </c>
      <c r="N21" s="207">
        <v>171.4</v>
      </c>
      <c r="O21" s="207">
        <v>166.2</v>
      </c>
      <c r="P21" s="119"/>
      <c r="Q21" s="198" t="s">
        <v>91</v>
      </c>
      <c r="R21" s="207">
        <v>202.9</v>
      </c>
      <c r="S21" s="207">
        <v>780.2</v>
      </c>
      <c r="T21" s="207">
        <v>1168</v>
      </c>
      <c r="U21" s="207">
        <v>1040</v>
      </c>
      <c r="V21" s="207">
        <v>133.80000000000001</v>
      </c>
      <c r="W21" s="119"/>
    </row>
    <row r="22" spans="1:23">
      <c r="A22" s="119"/>
      <c r="B22" s="131" t="s">
        <v>92</v>
      </c>
      <c r="C22" s="201">
        <v>60.1</v>
      </c>
      <c r="D22" s="201">
        <v>64.44</v>
      </c>
      <c r="E22" s="201">
        <v>65.81</v>
      </c>
      <c r="F22" s="201">
        <v>70.209999999999994</v>
      </c>
      <c r="G22" s="201">
        <v>72.62</v>
      </c>
      <c r="H22" s="201">
        <v>48.11</v>
      </c>
      <c r="I22" s="119"/>
      <c r="J22" s="200" t="s">
        <v>93</v>
      </c>
      <c r="K22" s="185">
        <f>GEOMEAN(K19:K21)</f>
        <v>147.79666859662777</v>
      </c>
      <c r="L22" s="185">
        <f>GEOMEAN(L19:L21)</f>
        <v>134.11264521821278</v>
      </c>
      <c r="M22" s="185">
        <f>GEOMEAN(M19:M21)</f>
        <v>115.13547279573137</v>
      </c>
      <c r="N22" s="185">
        <f>GEOMEAN(N19:N21)</f>
        <v>150.41407102723718</v>
      </c>
      <c r="O22" s="185">
        <f>GEOMEAN(O19:O21)</f>
        <v>147.84863078671586</v>
      </c>
      <c r="P22" s="119"/>
      <c r="Q22" s="200" t="s">
        <v>93</v>
      </c>
      <c r="R22" s="185">
        <f>GEOMEAN(R19:R21)</f>
        <v>213.81755761025573</v>
      </c>
      <c r="S22" s="185">
        <f>GEOMEAN(S19:S21)</f>
        <v>879.50740183183905</v>
      </c>
      <c r="T22" s="185">
        <f>GEOMEAN(T19:T21)</f>
        <v>762.62892806536536</v>
      </c>
      <c r="U22" s="185">
        <f>GEOMEAN(U19:U21)</f>
        <v>951.5668297434845</v>
      </c>
      <c r="V22" s="185">
        <f>GEOMEAN(V19:V21)</f>
        <v>127.11311783355278</v>
      </c>
      <c r="W22" s="119"/>
    </row>
    <row r="23" spans="1:23">
      <c r="A23" s="119"/>
      <c r="B23" s="198" t="s">
        <v>94</v>
      </c>
      <c r="C23" s="202">
        <v>51.86</v>
      </c>
      <c r="D23" s="202">
        <v>55.9</v>
      </c>
      <c r="E23" s="202">
        <v>59.22</v>
      </c>
      <c r="F23" s="202">
        <v>60.08</v>
      </c>
      <c r="G23" s="202">
        <v>62.91</v>
      </c>
      <c r="H23" s="202">
        <v>43.13</v>
      </c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</row>
    <row r="24" spans="1:23">
      <c r="A24" s="119"/>
      <c r="B24" s="200" t="s">
        <v>93</v>
      </c>
      <c r="C24" s="185">
        <f t="shared" ref="C24:H24" si="2">GEOMEAN(C19:C23)</f>
        <v>82.13928200707619</v>
      </c>
      <c r="D24" s="185">
        <f t="shared" si="2"/>
        <v>86.568421687481916</v>
      </c>
      <c r="E24" s="185">
        <f t="shared" si="2"/>
        <v>86.490753572261227</v>
      </c>
      <c r="F24" s="185">
        <f t="shared" si="2"/>
        <v>88.202578674093957</v>
      </c>
      <c r="G24" s="185">
        <f t="shared" si="2"/>
        <v>89.037956032621125</v>
      </c>
      <c r="H24" s="185">
        <f t="shared" si="2"/>
        <v>59.345859214510057</v>
      </c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</row>
    <row r="25" spans="1:23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</row>
    <row r="26" spans="1:23">
      <c r="A26" s="119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</row>
    <row r="27" spans="1:23" ht="17">
      <c r="A27" s="119"/>
      <c r="B27" s="195"/>
      <c r="C27" s="138" t="s">
        <v>266</v>
      </c>
      <c r="D27" s="138"/>
      <c r="E27" s="138"/>
      <c r="F27" s="138"/>
      <c r="G27" s="138"/>
      <c r="H27" s="138"/>
      <c r="I27" s="119"/>
      <c r="J27" s="195"/>
      <c r="K27" s="138" t="s">
        <v>264</v>
      </c>
      <c r="L27" s="138"/>
      <c r="M27" s="138"/>
      <c r="N27" s="138"/>
      <c r="O27" s="138"/>
      <c r="P27" s="119"/>
      <c r="Q27" s="195"/>
      <c r="R27" s="138" t="s">
        <v>267</v>
      </c>
      <c r="S27" s="138"/>
      <c r="T27" s="138"/>
      <c r="U27" s="138"/>
      <c r="V27" s="138"/>
      <c r="W27" s="119"/>
    </row>
    <row r="28" spans="1:23" ht="14.5" thickBot="1">
      <c r="A28" s="119"/>
      <c r="B28" s="128" t="s">
        <v>83</v>
      </c>
      <c r="C28" s="196" t="s">
        <v>69</v>
      </c>
      <c r="D28" s="129" t="s">
        <v>84</v>
      </c>
      <c r="E28" s="129" t="s">
        <v>85</v>
      </c>
      <c r="F28" s="129" t="s">
        <v>86</v>
      </c>
      <c r="G28" s="129" t="s">
        <v>87</v>
      </c>
      <c r="H28" s="129" t="s">
        <v>88</v>
      </c>
      <c r="I28" s="119"/>
      <c r="J28" s="128" t="s">
        <v>83</v>
      </c>
      <c r="K28" s="196" t="s">
        <v>69</v>
      </c>
      <c r="L28" s="129" t="s">
        <v>84</v>
      </c>
      <c r="M28" s="129" t="s">
        <v>85</v>
      </c>
      <c r="N28" s="129" t="s">
        <v>86</v>
      </c>
      <c r="O28" s="129" t="s">
        <v>87</v>
      </c>
      <c r="P28" s="119"/>
      <c r="Q28" s="128" t="s">
        <v>83</v>
      </c>
      <c r="R28" s="196" t="s">
        <v>69</v>
      </c>
      <c r="S28" s="129" t="s">
        <v>84</v>
      </c>
      <c r="T28" s="129" t="s">
        <v>85</v>
      </c>
      <c r="U28" s="129" t="s">
        <v>86</v>
      </c>
      <c r="V28" s="129" t="s">
        <v>87</v>
      </c>
      <c r="W28" s="119"/>
    </row>
    <row r="29" spans="1:23" ht="14.5" thickTop="1">
      <c r="A29" s="119"/>
      <c r="B29" s="131" t="s">
        <v>89</v>
      </c>
      <c r="C29" s="197">
        <v>65200</v>
      </c>
      <c r="D29" s="197">
        <v>86210</v>
      </c>
      <c r="E29" s="197">
        <v>308100</v>
      </c>
      <c r="F29" s="197">
        <v>98400</v>
      </c>
      <c r="G29" s="197">
        <v>78940</v>
      </c>
      <c r="H29" s="197">
        <v>12630000</v>
      </c>
      <c r="I29" s="119"/>
      <c r="J29" s="131" t="s">
        <v>89</v>
      </c>
      <c r="K29" s="197">
        <v>141200</v>
      </c>
      <c r="L29" s="197">
        <v>141900</v>
      </c>
      <c r="M29" s="197">
        <v>409600</v>
      </c>
      <c r="N29" s="197">
        <v>174100</v>
      </c>
      <c r="O29" s="197">
        <v>114600</v>
      </c>
      <c r="P29" s="119"/>
      <c r="Q29" s="131" t="s">
        <v>89</v>
      </c>
      <c r="R29" s="197">
        <v>125600000</v>
      </c>
      <c r="S29" s="197">
        <v>6236000</v>
      </c>
      <c r="T29" s="197">
        <v>299600</v>
      </c>
      <c r="U29" s="197">
        <v>622100</v>
      </c>
      <c r="V29" s="197">
        <v>136800</v>
      </c>
      <c r="W29" s="119"/>
    </row>
    <row r="30" spans="1:23">
      <c r="A30" s="119"/>
      <c r="B30" s="131" t="s">
        <v>90</v>
      </c>
      <c r="C30" s="197">
        <v>68050</v>
      </c>
      <c r="D30" s="197">
        <v>63760</v>
      </c>
      <c r="E30" s="197">
        <v>197300</v>
      </c>
      <c r="F30" s="197">
        <v>71920</v>
      </c>
      <c r="G30" s="197">
        <v>59680</v>
      </c>
      <c r="H30" s="197">
        <v>612400</v>
      </c>
      <c r="I30" s="119"/>
      <c r="J30" s="131" t="s">
        <v>90</v>
      </c>
      <c r="K30" s="197">
        <v>256600</v>
      </c>
      <c r="L30" s="197">
        <v>157100</v>
      </c>
      <c r="M30" s="197">
        <v>575200</v>
      </c>
      <c r="N30" s="197">
        <v>208300</v>
      </c>
      <c r="O30" s="197">
        <v>130300</v>
      </c>
      <c r="P30" s="119"/>
      <c r="Q30" s="131" t="s">
        <v>90</v>
      </c>
      <c r="R30" s="197">
        <v>659300000</v>
      </c>
      <c r="S30" s="197">
        <v>550500</v>
      </c>
      <c r="T30" s="197">
        <v>8083000</v>
      </c>
      <c r="U30" s="197">
        <v>529800</v>
      </c>
      <c r="V30" s="197">
        <v>134200</v>
      </c>
      <c r="W30" s="119"/>
    </row>
    <row r="31" spans="1:23">
      <c r="A31" s="119"/>
      <c r="B31" s="131" t="s">
        <v>91</v>
      </c>
      <c r="C31" s="197">
        <v>23930</v>
      </c>
      <c r="D31" s="197">
        <v>46270</v>
      </c>
      <c r="E31" s="197">
        <v>98770</v>
      </c>
      <c r="F31" s="197">
        <v>52630</v>
      </c>
      <c r="G31" s="197">
        <v>46880</v>
      </c>
      <c r="H31" s="197">
        <v>2679000</v>
      </c>
      <c r="I31" s="119"/>
      <c r="J31" s="198" t="s">
        <v>91</v>
      </c>
      <c r="K31" s="199">
        <v>290200</v>
      </c>
      <c r="L31" s="199">
        <v>212100</v>
      </c>
      <c r="M31" s="199">
        <v>451400</v>
      </c>
      <c r="N31" s="199">
        <v>150100</v>
      </c>
      <c r="O31" s="199">
        <v>107100</v>
      </c>
      <c r="P31" s="119"/>
      <c r="Q31" s="198" t="s">
        <v>91</v>
      </c>
      <c r="R31" s="199">
        <v>416500000</v>
      </c>
      <c r="S31" s="199">
        <v>15510000</v>
      </c>
      <c r="T31" s="199">
        <v>3806000</v>
      </c>
      <c r="U31" s="199">
        <v>296900</v>
      </c>
      <c r="V31" s="199">
        <v>127200</v>
      </c>
      <c r="W31" s="119"/>
    </row>
    <row r="32" spans="1:23">
      <c r="A32" s="119"/>
      <c r="B32" s="131" t="s">
        <v>92</v>
      </c>
      <c r="C32" s="197">
        <v>24160</v>
      </c>
      <c r="D32" s="197">
        <v>41580</v>
      </c>
      <c r="E32" s="197">
        <v>126800</v>
      </c>
      <c r="F32" s="197">
        <v>30380</v>
      </c>
      <c r="G32" s="197">
        <v>43480</v>
      </c>
      <c r="H32" s="197">
        <v>3875000</v>
      </c>
      <c r="I32" s="119"/>
      <c r="J32" s="200" t="s">
        <v>93</v>
      </c>
      <c r="K32" s="203">
        <f>GEOMEAN(K27:K31)</f>
        <v>219076.73120065845</v>
      </c>
      <c r="L32" s="203">
        <f>GEOMEAN(L29:L31)</f>
        <v>167841.6536268077</v>
      </c>
      <c r="M32" s="203">
        <f>GEOMEAN(M29:M31)</f>
        <v>473783.71251129475</v>
      </c>
      <c r="N32" s="203">
        <f>GEOMEAN(N29:N31)</f>
        <v>175909.61486588471</v>
      </c>
      <c r="O32" s="203">
        <f>GEOMEAN(O29:O31)</f>
        <v>116942.62407036862</v>
      </c>
      <c r="P32" s="119"/>
      <c r="Q32" s="200" t="s">
        <v>93</v>
      </c>
      <c r="R32" s="203">
        <f>GEOMEAN(R27:R31)</f>
        <v>325508679.77008516</v>
      </c>
      <c r="S32" s="203">
        <f>GEOMEAN(S29:S31)</f>
        <v>3762054.4402056867</v>
      </c>
      <c r="T32" s="203">
        <f>GEOMEAN(T29:T31)</f>
        <v>2096658.6197829824</v>
      </c>
      <c r="U32" s="203">
        <f>GEOMEAN(U29:U31)</f>
        <v>460815.89510682423</v>
      </c>
      <c r="V32" s="203">
        <f>GEOMEAN(V29:V31)</f>
        <v>132670.76749134084</v>
      </c>
      <c r="W32" s="119"/>
    </row>
    <row r="33" spans="1:23">
      <c r="A33" s="119"/>
      <c r="B33" s="198" t="s">
        <v>94</v>
      </c>
      <c r="C33" s="199">
        <v>30090</v>
      </c>
      <c r="D33" s="199">
        <v>35120</v>
      </c>
      <c r="E33" s="199">
        <v>101500</v>
      </c>
      <c r="F33" s="199">
        <v>71020</v>
      </c>
      <c r="G33" s="199">
        <v>54180</v>
      </c>
      <c r="H33" s="199">
        <v>7343000</v>
      </c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</row>
    <row r="34" spans="1:23">
      <c r="A34" s="119"/>
      <c r="B34" s="200" t="s">
        <v>93</v>
      </c>
      <c r="C34" s="203">
        <f t="shared" ref="C34:H34" si="3">GEOMEAN(C29:C33)</f>
        <v>37801.36725474277</v>
      </c>
      <c r="D34" s="203">
        <f t="shared" si="3"/>
        <v>51756.975418821712</v>
      </c>
      <c r="E34" s="203">
        <f t="shared" si="3"/>
        <v>150524.02632567304</v>
      </c>
      <c r="F34" s="203">
        <f t="shared" si="3"/>
        <v>60396.158604437216</v>
      </c>
      <c r="G34" s="203">
        <f t="shared" si="3"/>
        <v>55366.671434326243</v>
      </c>
      <c r="H34" s="203">
        <f t="shared" si="3"/>
        <v>3581882.1790745258</v>
      </c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</row>
    <row r="35" spans="1:23">
      <c r="A35" s="119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</row>
    <row r="36" spans="1:23">
      <c r="A36" s="119"/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</row>
    <row r="37" spans="1:23" ht="17">
      <c r="A37" s="119"/>
      <c r="B37" s="195"/>
      <c r="C37" s="138" t="s">
        <v>268</v>
      </c>
      <c r="D37" s="138"/>
      <c r="E37" s="138"/>
      <c r="F37" s="138"/>
      <c r="G37" s="138"/>
      <c r="H37" s="138"/>
      <c r="I37" s="119"/>
      <c r="J37" s="195"/>
      <c r="K37" s="138" t="s">
        <v>265</v>
      </c>
      <c r="L37" s="138"/>
      <c r="M37" s="138"/>
      <c r="N37" s="138"/>
      <c r="O37" s="138"/>
      <c r="P37" s="119"/>
      <c r="Q37" s="195"/>
      <c r="R37" s="138" t="s">
        <v>269</v>
      </c>
      <c r="S37" s="138"/>
      <c r="T37" s="138"/>
      <c r="U37" s="138"/>
      <c r="V37" s="138"/>
      <c r="W37" s="119"/>
    </row>
    <row r="38" spans="1:23" ht="14.5" thickBot="1">
      <c r="A38" s="119"/>
      <c r="B38" s="128" t="s">
        <v>83</v>
      </c>
      <c r="C38" s="196" t="s">
        <v>69</v>
      </c>
      <c r="D38" s="129" t="s">
        <v>84</v>
      </c>
      <c r="E38" s="129" t="s">
        <v>85</v>
      </c>
      <c r="F38" s="129" t="s">
        <v>86</v>
      </c>
      <c r="G38" s="129" t="s">
        <v>87</v>
      </c>
      <c r="H38" s="129" t="s">
        <v>88</v>
      </c>
      <c r="I38" s="119"/>
      <c r="J38" s="128" t="s">
        <v>83</v>
      </c>
      <c r="K38" s="196" t="s">
        <v>69</v>
      </c>
      <c r="L38" s="129" t="s">
        <v>84</v>
      </c>
      <c r="M38" s="129" t="s">
        <v>85</v>
      </c>
      <c r="N38" s="129" t="s">
        <v>86</v>
      </c>
      <c r="O38" s="129" t="s">
        <v>87</v>
      </c>
      <c r="P38" s="119"/>
      <c r="Q38" s="128" t="s">
        <v>83</v>
      </c>
      <c r="R38" s="196" t="s">
        <v>69</v>
      </c>
      <c r="S38" s="129" t="s">
        <v>84</v>
      </c>
      <c r="T38" s="129" t="s">
        <v>85</v>
      </c>
      <c r="U38" s="129" t="s">
        <v>86</v>
      </c>
      <c r="V38" s="129" t="s">
        <v>87</v>
      </c>
      <c r="W38" s="119"/>
    </row>
    <row r="39" spans="1:23" ht="14.5" thickTop="1">
      <c r="A39" s="119"/>
      <c r="B39" s="131" t="s">
        <v>89</v>
      </c>
      <c r="C39" s="197">
        <v>8.4089999999999998E-3</v>
      </c>
      <c r="D39" s="197">
        <v>9.4870000000000006E-3</v>
      </c>
      <c r="E39" s="197">
        <v>8.0420000000000005E-3</v>
      </c>
      <c r="F39" s="197">
        <v>3.98E-3</v>
      </c>
      <c r="G39" s="197">
        <v>4.8650000000000004E-3</v>
      </c>
      <c r="H39" s="197">
        <v>1.218E-2</v>
      </c>
      <c r="I39" s="119"/>
      <c r="J39" s="131" t="s">
        <v>89</v>
      </c>
      <c r="K39" s="197">
        <v>1.504E-2</v>
      </c>
      <c r="L39" s="197">
        <v>9.4059999999999994E-3</v>
      </c>
      <c r="M39" s="197">
        <v>9.1500000000000001E-3</v>
      </c>
      <c r="N39" s="197">
        <v>3.6080000000000001E-3</v>
      </c>
      <c r="O39" s="197">
        <v>4.313E-3</v>
      </c>
      <c r="P39" s="119"/>
      <c r="Q39" s="131" t="s">
        <v>89</v>
      </c>
      <c r="R39" s="197">
        <v>6.2770000000000001</v>
      </c>
      <c r="S39" s="197">
        <v>0.16250000000000001</v>
      </c>
      <c r="T39" s="197">
        <v>9.5819999999999998E-4</v>
      </c>
      <c r="U39" s="197">
        <v>6.7389999999999995E-4</v>
      </c>
      <c r="V39" s="197">
        <v>2.794E-3</v>
      </c>
      <c r="W39" s="119"/>
    </row>
    <row r="40" spans="1:23">
      <c r="A40" s="119"/>
      <c r="B40" s="131" t="s">
        <v>90</v>
      </c>
      <c r="C40" s="197">
        <v>8.6499999999999997E-3</v>
      </c>
      <c r="D40" s="197">
        <v>9.2239999999999996E-3</v>
      </c>
      <c r="E40" s="197">
        <v>7.1459999999999996E-3</v>
      </c>
      <c r="F40" s="197">
        <v>3.4529999999999999E-3</v>
      </c>
      <c r="G40" s="197">
        <v>4.7429999999999998E-3</v>
      </c>
      <c r="H40" s="197">
        <v>2.1619999999999999E-3</v>
      </c>
      <c r="I40" s="119"/>
      <c r="J40" s="131" t="s">
        <v>90</v>
      </c>
      <c r="K40" s="197">
        <v>1.405E-2</v>
      </c>
      <c r="L40" s="197">
        <v>8.8269999999999998E-3</v>
      </c>
      <c r="M40" s="197">
        <v>7.8869999999999999E-3</v>
      </c>
      <c r="N40" s="197">
        <v>3.5969999999999999E-3</v>
      </c>
      <c r="O40" s="197">
        <v>4.1050000000000001E-3</v>
      </c>
      <c r="P40" s="119"/>
      <c r="Q40" s="131" t="s">
        <v>90</v>
      </c>
      <c r="R40" s="197">
        <v>22.23</v>
      </c>
      <c r="S40" s="197">
        <v>2.784E-3</v>
      </c>
      <c r="T40" s="197">
        <v>8.5800000000000001E-2</v>
      </c>
      <c r="U40" s="197">
        <v>4.124E-4</v>
      </c>
      <c r="V40" s="197">
        <v>3.741E-3</v>
      </c>
      <c r="W40" s="119"/>
    </row>
    <row r="41" spans="1:23">
      <c r="A41" s="119"/>
      <c r="B41" s="131" t="s">
        <v>91</v>
      </c>
      <c r="C41" s="197">
        <v>6.1510000000000002E-3</v>
      </c>
      <c r="D41" s="197">
        <v>9.3600000000000003E-3</v>
      </c>
      <c r="E41" s="197">
        <v>6.0530000000000002E-3</v>
      </c>
      <c r="F41" s="197">
        <v>3.4759999999999999E-3</v>
      </c>
      <c r="G41" s="197">
        <v>4.62E-3</v>
      </c>
      <c r="H41" s="197">
        <v>3.251E-3</v>
      </c>
      <c r="I41" s="119"/>
      <c r="J41" s="198" t="s">
        <v>91</v>
      </c>
      <c r="K41" s="199">
        <v>1.7860000000000001E-2</v>
      </c>
      <c r="L41" s="199">
        <v>1.009E-2</v>
      </c>
      <c r="M41" s="199">
        <v>6.9340000000000001E-3</v>
      </c>
      <c r="N41" s="199">
        <v>3.1189999999999998E-3</v>
      </c>
      <c r="O41" s="199">
        <v>4.1539999999999997E-3</v>
      </c>
      <c r="P41" s="119"/>
      <c r="Q41" s="198" t="s">
        <v>91</v>
      </c>
      <c r="R41" s="199">
        <v>15.61</v>
      </c>
      <c r="S41" s="199">
        <v>0.34820000000000001</v>
      </c>
      <c r="T41" s="199">
        <v>1.9900000000000001E-2</v>
      </c>
      <c r="U41" s="199">
        <v>3.012E-4</v>
      </c>
      <c r="V41" s="199">
        <v>2.9659999999999999E-3</v>
      </c>
      <c r="W41" s="119"/>
    </row>
    <row r="42" spans="1:23">
      <c r="A42" s="119"/>
      <c r="B42" s="131" t="s">
        <v>92</v>
      </c>
      <c r="C42" s="197">
        <v>5.9189999999999998E-3</v>
      </c>
      <c r="D42" s="197">
        <v>7.9880000000000003E-3</v>
      </c>
      <c r="E42" s="197">
        <v>6.3229999999999996E-3</v>
      </c>
      <c r="F42" s="197">
        <v>2.6189999999999998E-3</v>
      </c>
      <c r="G42" s="197">
        <v>4.4999999999999997E-3</v>
      </c>
      <c r="H42" s="197">
        <v>2.447E-3</v>
      </c>
      <c r="I42" s="119"/>
      <c r="J42" s="200" t="s">
        <v>93</v>
      </c>
      <c r="K42" s="203">
        <f>GEOMEAN(K37:K41)</f>
        <v>1.5569280330813316E-2</v>
      </c>
      <c r="L42" s="203">
        <f>GEOMEAN(L39:L41)</f>
        <v>9.4269185720763839E-3</v>
      </c>
      <c r="M42" s="203">
        <f>GEOMEAN(M39:M41)</f>
        <v>7.9391180081238907E-3</v>
      </c>
      <c r="N42" s="203">
        <f>GEOMEAN(N39:N41)</f>
        <v>3.4335294793606912E-3</v>
      </c>
      <c r="O42" s="203">
        <f>GEOMEAN(O39:O41)</f>
        <v>4.1897332231230801E-3</v>
      </c>
      <c r="P42" s="119"/>
      <c r="Q42" s="200" t="s">
        <v>93</v>
      </c>
      <c r="R42" s="203">
        <f>GEOMEAN(R37:R41)</f>
        <v>12.962780430180295</v>
      </c>
      <c r="S42" s="203">
        <f>GEOMEAN(S39:S41)</f>
        <v>5.4007049834044779E-2</v>
      </c>
      <c r="T42" s="203">
        <f>GEOMEAN(T39:T41)</f>
        <v>1.1783261347865202E-2</v>
      </c>
      <c r="U42" s="203">
        <f>GEOMEAN(U39:U41)</f>
        <v>4.3744456681198585E-4</v>
      </c>
      <c r="V42" s="203">
        <f>GEOMEAN(V39:V41)</f>
        <v>3.1414374652259268E-3</v>
      </c>
      <c r="W42" s="119"/>
    </row>
    <row r="43" spans="1:23">
      <c r="A43" s="119"/>
      <c r="B43" s="198" t="s">
        <v>94</v>
      </c>
      <c r="C43" s="199">
        <v>5.9820000000000003E-3</v>
      </c>
      <c r="D43" s="199">
        <v>5.646E-3</v>
      </c>
      <c r="E43" s="199">
        <v>4.6639999999999997E-3</v>
      </c>
      <c r="F43" s="199">
        <v>3.5530000000000002E-3</v>
      </c>
      <c r="G43" s="199">
        <v>4.7320000000000001E-3</v>
      </c>
      <c r="H43" s="199">
        <v>4.1469999999999996E-3</v>
      </c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</row>
    <row r="44" spans="1:23">
      <c r="A44" s="119"/>
      <c r="B44" s="200" t="s">
        <v>93</v>
      </c>
      <c r="C44" s="203">
        <f t="shared" ref="C44:H44" si="4">GEOMEAN(C39:C43)</f>
        <v>6.917675519321125E-3</v>
      </c>
      <c r="D44" s="203">
        <f t="shared" si="4"/>
        <v>8.1940874527810115E-3</v>
      </c>
      <c r="E44" s="203">
        <f t="shared" si="4"/>
        <v>6.3418489766189261E-3</v>
      </c>
      <c r="F44" s="203">
        <f t="shared" si="4"/>
        <v>3.385150836151412E-3</v>
      </c>
      <c r="G44" s="203">
        <f t="shared" si="4"/>
        <v>4.6903693034775875E-3</v>
      </c>
      <c r="H44" s="203">
        <f t="shared" si="4"/>
        <v>3.870593744824962E-3</v>
      </c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5928-30FE-4662-A19F-05AD36B94585}">
  <dimension ref="A1:G38"/>
  <sheetViews>
    <sheetView zoomScale="85" zoomScaleNormal="85" workbookViewId="0">
      <selection activeCell="A8" sqref="A8"/>
    </sheetView>
  </sheetViews>
  <sheetFormatPr defaultRowHeight="14"/>
  <cols>
    <col min="1" max="1" width="19" customWidth="1"/>
    <col min="2" max="2" width="17.08203125" bestFit="1" customWidth="1"/>
    <col min="3" max="5" width="12" bestFit="1" customWidth="1"/>
    <col min="6" max="6" width="13.1640625" bestFit="1" customWidth="1"/>
  </cols>
  <sheetData>
    <row r="1" spans="1:7" s="48" customFormat="1" ht="18" customHeight="1">
      <c r="A1" s="47" t="s">
        <v>67</v>
      </c>
    </row>
    <row r="2" spans="1:7" s="48" customFormat="1" ht="18" customHeight="1">
      <c r="A2" s="47" t="s">
        <v>308</v>
      </c>
    </row>
    <row r="3" spans="1:7" s="48" customFormat="1" ht="15" customHeight="1">
      <c r="A3" s="50" t="s">
        <v>99</v>
      </c>
    </row>
    <row r="4" spans="1:7" ht="13.5" customHeight="1">
      <c r="B4" s="48"/>
      <c r="C4" s="48"/>
      <c r="D4" s="48"/>
      <c r="E4" s="48"/>
      <c r="F4" s="48"/>
    </row>
    <row r="5" spans="1:7" ht="16.5">
      <c r="A5" s="119"/>
      <c r="B5" s="195"/>
      <c r="C5" s="138" t="s">
        <v>262</v>
      </c>
      <c r="D5" s="138"/>
      <c r="E5" s="138"/>
      <c r="F5" s="138"/>
      <c r="G5" s="119"/>
    </row>
    <row r="6" spans="1:7" ht="14.5" thickBot="1">
      <c r="A6" s="119"/>
      <c r="B6" s="128" t="s">
        <v>83</v>
      </c>
      <c r="C6" s="196" t="s">
        <v>69</v>
      </c>
      <c r="D6" s="129" t="s">
        <v>84</v>
      </c>
      <c r="E6" s="129" t="s">
        <v>85</v>
      </c>
      <c r="F6" s="129" t="s">
        <v>86</v>
      </c>
      <c r="G6" s="119"/>
    </row>
    <row r="7" spans="1:7" ht="14.5" thickTop="1">
      <c r="A7" s="119"/>
      <c r="B7" s="131" t="s">
        <v>89</v>
      </c>
      <c r="C7" s="197">
        <v>2.5639999999999999E-6</v>
      </c>
      <c r="D7" s="197">
        <v>1.088E-6</v>
      </c>
      <c r="E7" s="197">
        <v>1.3470000000000001E-7</v>
      </c>
      <c r="F7" s="197">
        <v>1.0239999999999999E-8</v>
      </c>
      <c r="G7" s="119"/>
    </row>
    <row r="8" spans="1:7">
      <c r="A8" s="119"/>
      <c r="B8" s="131" t="s">
        <v>90</v>
      </c>
      <c r="C8" s="197">
        <v>1.3060000000000001E-6</v>
      </c>
      <c r="D8" s="197">
        <v>6.92E-7</v>
      </c>
      <c r="E8" s="197">
        <v>1.08E-7</v>
      </c>
      <c r="F8" s="197">
        <v>7.157E-9</v>
      </c>
      <c r="G8" s="119"/>
    </row>
    <row r="9" spans="1:7">
      <c r="A9" s="119"/>
      <c r="B9" s="198" t="s">
        <v>91</v>
      </c>
      <c r="C9" s="199">
        <v>9.0350000000000001E-7</v>
      </c>
      <c r="D9" s="199">
        <v>4.8400000000000005E-7</v>
      </c>
      <c r="E9" s="199">
        <v>9.7930000000000004E-8</v>
      </c>
      <c r="F9" s="199">
        <v>5.6530000000000002E-9</v>
      </c>
      <c r="G9" s="119"/>
    </row>
    <row r="10" spans="1:7">
      <c r="A10" s="119"/>
      <c r="B10" s="131" t="s">
        <v>93</v>
      </c>
      <c r="C10" s="197">
        <f>GEOMEAN(C7:C9)</f>
        <v>1.4463157588116378E-6</v>
      </c>
      <c r="D10" s="197">
        <f>GEOMEAN(D7:D9)</f>
        <v>7.1426622947229327E-7</v>
      </c>
      <c r="E10" s="197">
        <f>GEOMEAN(E7:E9)</f>
        <v>1.1252154893878746E-7</v>
      </c>
      <c r="F10" s="197">
        <f>GEOMEAN(F7:F9)</f>
        <v>7.4548112701449844E-9</v>
      </c>
      <c r="G10" s="119"/>
    </row>
    <row r="11" spans="1:7">
      <c r="A11" s="119"/>
      <c r="B11" s="171"/>
      <c r="C11" s="119"/>
      <c r="D11" s="119"/>
      <c r="E11" s="119"/>
      <c r="F11" s="119"/>
      <c r="G11" s="119"/>
    </row>
    <row r="12" spans="1:7" ht="15">
      <c r="A12" s="119"/>
      <c r="B12" s="200" t="s">
        <v>263</v>
      </c>
      <c r="C12" s="185">
        <f>C10*1000000000</f>
        <v>1446.3157588116378</v>
      </c>
      <c r="D12" s="185">
        <f>D10*1000000000</f>
        <v>714.26622947229328</v>
      </c>
      <c r="E12" s="185">
        <f>E10*1000000000</f>
        <v>112.52154893878746</v>
      </c>
      <c r="F12" s="136">
        <f>F10*1000000000</f>
        <v>7.454811270144984</v>
      </c>
      <c r="G12" s="119"/>
    </row>
    <row r="13" spans="1:7">
      <c r="A13" s="119"/>
      <c r="B13" s="119"/>
      <c r="C13" s="119"/>
      <c r="D13" s="119"/>
      <c r="E13" s="119"/>
      <c r="F13" s="119"/>
      <c r="G13" s="119"/>
    </row>
    <row r="14" spans="1:7">
      <c r="A14" s="119"/>
      <c r="B14" s="119"/>
      <c r="C14" s="119"/>
      <c r="D14" s="119"/>
      <c r="E14" s="119"/>
      <c r="F14" s="119"/>
      <c r="G14" s="119"/>
    </row>
    <row r="15" spans="1:7" ht="14.5">
      <c r="A15" s="119"/>
      <c r="B15" s="195"/>
      <c r="C15" s="138" t="s">
        <v>97</v>
      </c>
      <c r="D15" s="138"/>
      <c r="E15" s="138"/>
      <c r="F15" s="138"/>
      <c r="G15" s="119"/>
    </row>
    <row r="16" spans="1:7" ht="14.5" thickBot="1">
      <c r="A16" s="119"/>
      <c r="B16" s="128" t="s">
        <v>83</v>
      </c>
      <c r="C16" s="196" t="s">
        <v>69</v>
      </c>
      <c r="D16" s="129" t="s">
        <v>84</v>
      </c>
      <c r="E16" s="129" t="s">
        <v>85</v>
      </c>
      <c r="F16" s="129" t="s">
        <v>86</v>
      </c>
      <c r="G16" s="119"/>
    </row>
    <row r="17" spans="1:7" ht="14.5" thickTop="1">
      <c r="A17" s="119"/>
      <c r="B17" s="131" t="s">
        <v>89</v>
      </c>
      <c r="C17" s="201">
        <v>212</v>
      </c>
      <c r="D17" s="201">
        <v>191.1</v>
      </c>
      <c r="E17" s="201">
        <v>186.9</v>
      </c>
      <c r="F17" s="201">
        <v>152.69999999999999</v>
      </c>
      <c r="G17" s="119"/>
    </row>
    <row r="18" spans="1:7">
      <c r="A18" s="119"/>
      <c r="B18" s="131" t="s">
        <v>90</v>
      </c>
      <c r="C18" s="201">
        <v>158.80000000000001</v>
      </c>
      <c r="D18" s="201">
        <v>170.7</v>
      </c>
      <c r="E18" s="201">
        <v>153.5</v>
      </c>
      <c r="F18" s="201">
        <v>117.8</v>
      </c>
      <c r="G18" s="119"/>
    </row>
    <row r="19" spans="1:7">
      <c r="A19" s="119"/>
      <c r="B19" s="198" t="s">
        <v>91</v>
      </c>
      <c r="C19" s="202">
        <v>145.30000000000001</v>
      </c>
      <c r="D19" s="202">
        <v>149</v>
      </c>
      <c r="E19" s="202">
        <v>166.7</v>
      </c>
      <c r="F19" s="202">
        <v>114.6</v>
      </c>
      <c r="G19" s="119"/>
    </row>
    <row r="20" spans="1:7">
      <c r="A20" s="119"/>
      <c r="B20" s="200" t="s">
        <v>93</v>
      </c>
      <c r="C20" s="185">
        <f>GEOMEAN(C17:C19)</f>
        <v>169.75294771990721</v>
      </c>
      <c r="D20" s="185">
        <f>GEOMEAN(D17:D19)</f>
        <v>169.39223264251197</v>
      </c>
      <c r="E20" s="136">
        <f>GEOMEAN(E17:E19)</f>
        <v>168.48106289248406</v>
      </c>
      <c r="F20" s="185">
        <f>GEOMEAN(F17:F19)</f>
        <v>127.26910256770384</v>
      </c>
      <c r="G20" s="119"/>
    </row>
    <row r="21" spans="1:7">
      <c r="A21" s="119"/>
      <c r="B21" s="119"/>
      <c r="C21" s="119"/>
      <c r="D21" s="119"/>
      <c r="E21" s="119"/>
      <c r="F21" s="119"/>
      <c r="G21" s="119"/>
    </row>
    <row r="22" spans="1:7">
      <c r="A22" s="119"/>
      <c r="B22" s="119"/>
      <c r="C22" s="119"/>
      <c r="D22" s="119"/>
      <c r="E22" s="119"/>
      <c r="F22" s="119"/>
      <c r="G22" s="119"/>
    </row>
    <row r="23" spans="1:7" ht="17">
      <c r="A23" s="119"/>
      <c r="B23" s="195"/>
      <c r="C23" s="138" t="s">
        <v>264</v>
      </c>
      <c r="D23" s="138"/>
      <c r="E23" s="138"/>
      <c r="F23" s="138"/>
      <c r="G23" s="119"/>
    </row>
    <row r="24" spans="1:7" ht="14.5" thickBot="1">
      <c r="A24" s="119"/>
      <c r="B24" s="128" t="s">
        <v>83</v>
      </c>
      <c r="C24" s="196" t="s">
        <v>69</v>
      </c>
      <c r="D24" s="129" t="s">
        <v>84</v>
      </c>
      <c r="E24" s="129" t="s">
        <v>85</v>
      </c>
      <c r="F24" s="129" t="s">
        <v>86</v>
      </c>
      <c r="G24" s="119"/>
    </row>
    <row r="25" spans="1:7" ht="14.5" thickTop="1">
      <c r="A25" s="119"/>
      <c r="B25" s="131" t="s">
        <v>89</v>
      </c>
      <c r="C25" s="197">
        <v>20660</v>
      </c>
      <c r="D25" s="197">
        <v>48350</v>
      </c>
      <c r="E25" s="197">
        <v>174600</v>
      </c>
      <c r="F25" s="197">
        <v>178100</v>
      </c>
      <c r="G25" s="119"/>
    </row>
    <row r="26" spans="1:7">
      <c r="A26" s="119"/>
      <c r="B26" s="131" t="s">
        <v>90</v>
      </c>
      <c r="C26" s="197">
        <v>31970</v>
      </c>
      <c r="D26" s="197">
        <v>113900</v>
      </c>
      <c r="E26" s="197">
        <v>73250</v>
      </c>
      <c r="F26" s="197">
        <v>295300</v>
      </c>
      <c r="G26" s="119"/>
    </row>
    <row r="27" spans="1:7">
      <c r="A27" s="119"/>
      <c r="B27" s="198" t="s">
        <v>91</v>
      </c>
      <c r="C27" s="199">
        <v>45600</v>
      </c>
      <c r="D27" s="199">
        <v>84950</v>
      </c>
      <c r="E27" s="199">
        <v>213100</v>
      </c>
      <c r="F27" s="199">
        <v>394900</v>
      </c>
      <c r="G27" s="119"/>
    </row>
    <row r="28" spans="1:7">
      <c r="A28" s="119"/>
      <c r="B28" s="200" t="s">
        <v>93</v>
      </c>
      <c r="C28" s="203">
        <f>GEOMEAN(C25:C27)</f>
        <v>31113.289647370202</v>
      </c>
      <c r="D28" s="203">
        <f>GEOMEAN(D25:D27)</f>
        <v>77629.69178926629</v>
      </c>
      <c r="E28" s="203">
        <f>GEOMEAN(E25:E27)</f>
        <v>139683.49922027983</v>
      </c>
      <c r="F28" s="203">
        <f>GEOMEAN(F25:F27)</f>
        <v>274876.85089658957</v>
      </c>
      <c r="G28" s="119"/>
    </row>
    <row r="29" spans="1:7">
      <c r="A29" s="119"/>
      <c r="B29" s="119"/>
      <c r="C29" s="119"/>
      <c r="D29" s="119"/>
      <c r="E29" s="119"/>
      <c r="F29" s="119"/>
      <c r="G29" s="119"/>
    </row>
    <row r="30" spans="1:7">
      <c r="A30" s="119"/>
      <c r="B30" s="119"/>
      <c r="C30" s="119"/>
      <c r="D30" s="119"/>
      <c r="E30" s="119"/>
      <c r="F30" s="119"/>
      <c r="G30" s="119"/>
    </row>
    <row r="31" spans="1:7" ht="17">
      <c r="A31" s="119"/>
      <c r="B31" s="195"/>
      <c r="C31" s="138" t="s">
        <v>265</v>
      </c>
      <c r="D31" s="138"/>
      <c r="E31" s="138"/>
      <c r="F31" s="138"/>
      <c r="G31" s="119"/>
    </row>
    <row r="32" spans="1:7" ht="14.5" thickBot="1">
      <c r="A32" s="119"/>
      <c r="B32" s="128" t="s">
        <v>83</v>
      </c>
      <c r="C32" s="196" t="s">
        <v>69</v>
      </c>
      <c r="D32" s="129" t="s">
        <v>84</v>
      </c>
      <c r="E32" s="129" t="s">
        <v>85</v>
      </c>
      <c r="F32" s="129" t="s">
        <v>86</v>
      </c>
      <c r="G32" s="119"/>
    </row>
    <row r="33" spans="1:7" ht="14.5" thickTop="1">
      <c r="A33" s="119"/>
      <c r="B33" s="131" t="s">
        <v>89</v>
      </c>
      <c r="C33" s="197">
        <v>5.2990000000000002E-2</v>
      </c>
      <c r="D33" s="197">
        <v>5.2600000000000001E-2</v>
      </c>
      <c r="E33" s="197">
        <v>2.3519999999999999E-2</v>
      </c>
      <c r="F33" s="197">
        <v>1.8240000000000001E-3</v>
      </c>
      <c r="G33" s="119"/>
    </row>
    <row r="34" spans="1:7">
      <c r="A34" s="119"/>
      <c r="B34" s="131" t="s">
        <v>90</v>
      </c>
      <c r="C34" s="197">
        <v>4.1770000000000002E-2</v>
      </c>
      <c r="D34" s="197">
        <v>7.8839999999999993E-2</v>
      </c>
      <c r="E34" s="197">
        <v>7.9080000000000001E-3</v>
      </c>
      <c r="F34" s="197">
        <v>2.114E-3</v>
      </c>
      <c r="G34" s="119"/>
    </row>
    <row r="35" spans="1:7">
      <c r="A35" s="119"/>
      <c r="B35" s="198" t="s">
        <v>91</v>
      </c>
      <c r="C35" s="199">
        <v>4.1200000000000001E-2</v>
      </c>
      <c r="D35" s="199">
        <v>4.1110000000000001E-2</v>
      </c>
      <c r="E35" s="199">
        <v>2.087E-2</v>
      </c>
      <c r="F35" s="199">
        <v>2.2330000000000002E-3</v>
      </c>
      <c r="G35" s="119"/>
    </row>
    <row r="36" spans="1:7">
      <c r="A36" s="119"/>
      <c r="B36" s="200" t="s">
        <v>93</v>
      </c>
      <c r="C36" s="203">
        <f>GEOMEAN(C33:C35)</f>
        <v>4.5010987071941976E-2</v>
      </c>
      <c r="D36" s="203">
        <f>GEOMEAN(D33:D35)</f>
        <v>5.5448943901018448E-2</v>
      </c>
      <c r="E36" s="203">
        <f>GEOMEAN(E33:E35)</f>
        <v>1.5716004423212592E-2</v>
      </c>
      <c r="F36" s="204">
        <f>GEOMEAN(F33:F35)</f>
        <v>2.0496176235457963E-3</v>
      </c>
      <c r="G36" s="119"/>
    </row>
    <row r="37" spans="1:7">
      <c r="A37" s="119"/>
      <c r="B37" s="119"/>
      <c r="C37" s="119"/>
      <c r="D37" s="119"/>
      <c r="E37" s="119"/>
      <c r="F37" s="119"/>
      <c r="G37" s="119"/>
    </row>
    <row r="38" spans="1:7">
      <c r="A38" s="119"/>
      <c r="B38" s="119"/>
      <c r="C38" s="119"/>
      <c r="D38" s="119"/>
      <c r="E38" s="119"/>
      <c r="F38" s="119"/>
      <c r="G38" s="119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CE3A2-86EA-44EC-96FE-11C87A4F7E6B}">
  <dimension ref="A1:P23"/>
  <sheetViews>
    <sheetView zoomScale="85" zoomScaleNormal="85" workbookViewId="0">
      <selection activeCell="A26" sqref="A26"/>
    </sheetView>
  </sheetViews>
  <sheetFormatPr defaultRowHeight="14"/>
  <cols>
    <col min="1" max="1" width="14.1640625" customWidth="1"/>
    <col min="2" max="2" width="17.08203125" bestFit="1" customWidth="1"/>
    <col min="3" max="4" width="7.58203125" bestFit="1" customWidth="1"/>
    <col min="5" max="5" width="6.6640625" bestFit="1" customWidth="1"/>
    <col min="6" max="6" width="3.58203125" customWidth="1"/>
    <col min="7" max="7" width="17.08203125" bestFit="1" customWidth="1"/>
    <col min="8" max="10" width="7" bestFit="1" customWidth="1"/>
    <col min="11" max="11" width="3.58203125" customWidth="1"/>
    <col min="12" max="12" width="17.08203125" bestFit="1" customWidth="1"/>
    <col min="13" max="14" width="7.58203125" bestFit="1" customWidth="1"/>
    <col min="15" max="15" width="6.6640625" bestFit="1" customWidth="1"/>
  </cols>
  <sheetData>
    <row r="1" spans="1:16" s="48" customFormat="1" ht="18" customHeight="1">
      <c r="A1" s="47" t="s">
        <v>100</v>
      </c>
    </row>
    <row r="2" spans="1:16" ht="15" customHeight="1">
      <c r="A2" s="50" t="s">
        <v>68</v>
      </c>
    </row>
    <row r="3" spans="1:16" ht="15" customHeight="1">
      <c r="A3" s="50" t="s">
        <v>101</v>
      </c>
    </row>
    <row r="4" spans="1:16" ht="15" customHeight="1">
      <c r="A4" s="50" t="s">
        <v>102</v>
      </c>
    </row>
    <row r="6" spans="1:16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</row>
    <row r="7" spans="1:16" ht="15.5">
      <c r="A7" s="119"/>
      <c r="B7" s="124" t="s">
        <v>74</v>
      </c>
      <c r="C7" s="125"/>
      <c r="D7" s="124"/>
      <c r="E7" s="124"/>
      <c r="F7" s="119"/>
      <c r="G7" s="124" t="s">
        <v>103</v>
      </c>
      <c r="H7" s="125"/>
      <c r="I7" s="124"/>
      <c r="J7" s="124"/>
      <c r="K7" s="119"/>
      <c r="L7" s="124" t="s">
        <v>104</v>
      </c>
      <c r="M7" s="125"/>
      <c r="N7" s="124"/>
      <c r="O7" s="124"/>
      <c r="P7" s="119"/>
    </row>
    <row r="8" spans="1:16" ht="14.5" thickBot="1">
      <c r="A8" s="119"/>
      <c r="B8" s="128" t="s">
        <v>73</v>
      </c>
      <c r="C8" s="129" t="s">
        <v>70</v>
      </c>
      <c r="D8" s="129" t="s">
        <v>71</v>
      </c>
      <c r="E8" s="129" t="s">
        <v>72</v>
      </c>
      <c r="F8" s="119"/>
      <c r="G8" s="128" t="s">
        <v>73</v>
      </c>
      <c r="H8" s="129" t="s">
        <v>70</v>
      </c>
      <c r="I8" s="129" t="s">
        <v>71</v>
      </c>
      <c r="J8" s="129" t="s">
        <v>72</v>
      </c>
      <c r="K8" s="119"/>
      <c r="L8" s="128" t="s">
        <v>73</v>
      </c>
      <c r="M8" s="129" t="s">
        <v>70</v>
      </c>
      <c r="N8" s="129" t="s">
        <v>71</v>
      </c>
      <c r="O8" s="129" t="s">
        <v>72</v>
      </c>
      <c r="P8" s="119"/>
    </row>
    <row r="9" spans="1:16" ht="14.5" thickTop="1">
      <c r="A9" s="119"/>
      <c r="B9" s="131">
        <v>1.0000000000000001E-5</v>
      </c>
      <c r="C9" s="130">
        <v>96.221000000000004</v>
      </c>
      <c r="D9" s="130">
        <v>96.549000000000007</v>
      </c>
      <c r="E9" s="130">
        <v>95.194000000000003</v>
      </c>
      <c r="F9" s="119"/>
      <c r="G9" s="131">
        <v>3E-9</v>
      </c>
      <c r="H9" s="130">
        <v>84.287589999999994</v>
      </c>
      <c r="I9" s="130">
        <v>87.123509999999996</v>
      </c>
      <c r="J9" s="130">
        <v>82.52919</v>
      </c>
      <c r="K9" s="119"/>
      <c r="L9" s="131">
        <v>1.0000000000000001E-5</v>
      </c>
      <c r="M9" s="130">
        <v>3.6789999999999998</v>
      </c>
      <c r="N9" s="130">
        <v>3.9260000000000002</v>
      </c>
      <c r="O9" s="130">
        <v>3.552</v>
      </c>
      <c r="P9" s="119"/>
    </row>
    <row r="10" spans="1:16">
      <c r="A10" s="119"/>
      <c r="B10" s="131">
        <v>3.0000000000000001E-6</v>
      </c>
      <c r="C10" s="130">
        <v>96.832999999999998</v>
      </c>
      <c r="D10" s="130">
        <v>97.254000000000005</v>
      </c>
      <c r="E10" s="130">
        <v>95.138999999999996</v>
      </c>
      <c r="F10" s="119"/>
      <c r="G10" s="131">
        <v>1E-8</v>
      </c>
      <c r="H10" s="130">
        <v>56.873089999999998</v>
      </c>
      <c r="I10" s="130">
        <v>52.326590000000003</v>
      </c>
      <c r="J10" s="130">
        <v>62.165439999999997</v>
      </c>
      <c r="K10" s="119"/>
      <c r="L10" s="131">
        <v>3.0000000000000001E-6</v>
      </c>
      <c r="M10" s="130">
        <v>4.3150000000000004</v>
      </c>
      <c r="N10" s="130">
        <v>5.89</v>
      </c>
      <c r="O10" s="130">
        <v>4.9320000000000004</v>
      </c>
      <c r="P10" s="119"/>
    </row>
    <row r="11" spans="1:16">
      <c r="A11" s="119"/>
      <c r="B11" s="131">
        <v>9.9999999999999995E-7</v>
      </c>
      <c r="C11" s="130">
        <v>97.215000000000003</v>
      </c>
      <c r="D11" s="130">
        <v>96.323999999999998</v>
      </c>
      <c r="E11" s="130">
        <v>95.635000000000005</v>
      </c>
      <c r="F11" s="119"/>
      <c r="G11" s="131">
        <v>2.9999999999999997E-8</v>
      </c>
      <c r="H11" s="130">
        <v>32.32976</v>
      </c>
      <c r="I11" s="130">
        <v>15.89226</v>
      </c>
      <c r="J11" s="130">
        <v>31.491510000000002</v>
      </c>
      <c r="K11" s="119"/>
      <c r="L11" s="131">
        <v>9.9999999999999995E-7</v>
      </c>
      <c r="M11" s="130">
        <v>4.2770000000000001</v>
      </c>
      <c r="N11" s="130">
        <v>5.6840000000000002</v>
      </c>
      <c r="O11" s="130">
        <v>4.3029999999999999</v>
      </c>
      <c r="P11" s="119"/>
    </row>
    <row r="12" spans="1:16">
      <c r="A12" s="119"/>
      <c r="B12" s="131">
        <v>2.9999999999999999E-7</v>
      </c>
      <c r="C12" s="130">
        <v>95.242000000000004</v>
      </c>
      <c r="D12" s="130">
        <v>92.512</v>
      </c>
      <c r="E12" s="130">
        <v>95.120999999999995</v>
      </c>
      <c r="F12" s="119"/>
      <c r="G12" s="131">
        <v>9.9999999999999995E-8</v>
      </c>
      <c r="H12" s="130">
        <v>18.025279999999999</v>
      </c>
      <c r="I12" s="130">
        <v>9.0222899999999999</v>
      </c>
      <c r="J12" s="130">
        <v>9.3238299999999992</v>
      </c>
      <c r="K12" s="119"/>
      <c r="L12" s="131">
        <v>2.9999999999999999E-7</v>
      </c>
      <c r="M12" s="130">
        <v>4.7530000000000001</v>
      </c>
      <c r="N12" s="130">
        <v>5.65</v>
      </c>
      <c r="O12" s="130">
        <v>5.843</v>
      </c>
      <c r="P12" s="119"/>
    </row>
    <row r="13" spans="1:16">
      <c r="A13" s="119"/>
      <c r="B13" s="131">
        <v>9.9999999999999995E-8</v>
      </c>
      <c r="C13" s="130">
        <v>86.856999999999999</v>
      </c>
      <c r="D13" s="130">
        <v>75.48</v>
      </c>
      <c r="E13" s="130">
        <v>92.572000000000003</v>
      </c>
      <c r="F13" s="119"/>
      <c r="G13" s="131">
        <v>2.9999999999999999E-7</v>
      </c>
      <c r="H13" s="130">
        <v>16.668199999999999</v>
      </c>
      <c r="I13" s="130">
        <v>7.3548099999999996</v>
      </c>
      <c r="J13" s="130">
        <v>4.4437300000000004</v>
      </c>
      <c r="K13" s="119"/>
      <c r="L13" s="131">
        <v>9.9999999999999995E-8</v>
      </c>
      <c r="M13" s="130">
        <v>10.147</v>
      </c>
      <c r="N13" s="130">
        <v>9.8119999999999994</v>
      </c>
      <c r="O13" s="130">
        <v>7.8079999999999998</v>
      </c>
      <c r="P13" s="119"/>
    </row>
    <row r="14" spans="1:16">
      <c r="A14" s="119"/>
      <c r="B14" s="131">
        <v>2.9999999999999997E-8</v>
      </c>
      <c r="C14" s="130">
        <v>38.326000000000001</v>
      </c>
      <c r="D14" s="130">
        <v>21.338999999999999</v>
      </c>
      <c r="E14" s="130">
        <v>62.234000000000002</v>
      </c>
      <c r="F14" s="119"/>
      <c r="G14" s="131">
        <v>9.9999999999999995E-7</v>
      </c>
      <c r="H14" s="130">
        <v>15.12228</v>
      </c>
      <c r="I14" s="130">
        <v>6.9004300000000001</v>
      </c>
      <c r="J14" s="130">
        <v>2.73658</v>
      </c>
      <c r="K14" s="119"/>
      <c r="L14" s="131">
        <v>2.9999999999999997E-8</v>
      </c>
      <c r="M14" s="130">
        <v>31.311</v>
      </c>
      <c r="N14" s="130">
        <v>39.154000000000003</v>
      </c>
      <c r="O14" s="130">
        <v>36.164999999999999</v>
      </c>
      <c r="P14" s="119"/>
    </row>
    <row r="15" spans="1:16">
      <c r="A15" s="119"/>
      <c r="B15" s="131">
        <v>1E-8</v>
      </c>
      <c r="C15" s="130">
        <v>3.0750000000000002</v>
      </c>
      <c r="D15" s="130">
        <v>8.1180000000000003</v>
      </c>
      <c r="E15" s="130">
        <v>7.9790000000000001</v>
      </c>
      <c r="F15" s="119"/>
      <c r="G15" s="119"/>
      <c r="H15" s="119"/>
      <c r="I15" s="119"/>
      <c r="J15" s="119"/>
      <c r="K15" s="119"/>
      <c r="L15" s="131">
        <v>1E-8</v>
      </c>
      <c r="M15" s="130">
        <v>62.859000000000002</v>
      </c>
      <c r="N15" s="130">
        <v>75.834999999999994</v>
      </c>
      <c r="O15" s="130">
        <v>74.347999999999999</v>
      </c>
      <c r="P15" s="119"/>
    </row>
    <row r="16" spans="1:16">
      <c r="A16" s="119"/>
      <c r="B16" s="131">
        <v>3E-9</v>
      </c>
      <c r="C16" s="130">
        <v>-7.1139999999999999</v>
      </c>
      <c r="D16" s="130">
        <v>-10.683999999999999</v>
      </c>
      <c r="E16" s="130">
        <v>1.9259999999999999</v>
      </c>
      <c r="F16" s="119"/>
      <c r="G16" s="119"/>
      <c r="H16" s="119"/>
      <c r="I16" s="119"/>
      <c r="J16" s="119"/>
      <c r="K16" s="119"/>
      <c r="L16" s="131">
        <v>3E-9</v>
      </c>
      <c r="M16" s="130">
        <v>88.820999999999998</v>
      </c>
      <c r="N16" s="130">
        <v>93.74</v>
      </c>
      <c r="O16" s="130">
        <v>94.703000000000003</v>
      </c>
      <c r="P16" s="119"/>
    </row>
    <row r="17" spans="1:16">
      <c r="A17" s="119"/>
      <c r="B17" s="131">
        <v>1.0000000000000001E-9</v>
      </c>
      <c r="C17" s="130">
        <v>-11.429</v>
      </c>
      <c r="D17" s="130">
        <v>-12.695</v>
      </c>
      <c r="E17" s="130">
        <v>9.8859999999999992</v>
      </c>
      <c r="F17" s="119"/>
      <c r="G17" s="119"/>
      <c r="H17" s="119"/>
      <c r="I17" s="119"/>
      <c r="J17" s="119"/>
      <c r="K17" s="119"/>
      <c r="L17" s="131">
        <v>1.0000000000000001E-9</v>
      </c>
      <c r="M17" s="130">
        <v>100.736</v>
      </c>
      <c r="N17" s="130">
        <v>105.386</v>
      </c>
      <c r="O17" s="130">
        <v>92.581000000000003</v>
      </c>
      <c r="P17" s="119"/>
    </row>
    <row r="18" spans="1:16">
      <c r="A18" s="119"/>
      <c r="B18" s="131">
        <v>3E-10</v>
      </c>
      <c r="C18" s="130">
        <v>-17.350000000000001</v>
      </c>
      <c r="D18" s="130">
        <v>-12.275</v>
      </c>
      <c r="E18" s="130">
        <v>-4.6040000000000001</v>
      </c>
      <c r="F18" s="119"/>
      <c r="G18" s="119"/>
      <c r="H18" s="119"/>
      <c r="I18" s="119"/>
      <c r="J18" s="119"/>
      <c r="K18" s="119"/>
      <c r="L18" s="131">
        <v>3E-10</v>
      </c>
      <c r="M18" s="130">
        <v>93.343999999999994</v>
      </c>
      <c r="N18" s="130">
        <v>104.65</v>
      </c>
      <c r="O18" s="130">
        <v>94.135000000000005</v>
      </c>
      <c r="P18" s="119"/>
    </row>
    <row r="19" spans="1:16">
      <c r="A19" s="119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</row>
    <row r="20" spans="1:16">
      <c r="A20" s="119"/>
      <c r="B20" s="192" t="s">
        <v>75</v>
      </c>
      <c r="C20" s="135">
        <v>38.770000000000003</v>
      </c>
      <c r="D20" s="135">
        <v>57.42</v>
      </c>
      <c r="E20" s="135">
        <v>24.94</v>
      </c>
      <c r="F20" s="119"/>
      <c r="G20" s="192" t="s">
        <v>105</v>
      </c>
      <c r="H20" s="135">
        <v>14.7</v>
      </c>
      <c r="I20" s="135">
        <v>10.7</v>
      </c>
      <c r="J20" s="135">
        <v>15.9</v>
      </c>
      <c r="K20" s="119"/>
      <c r="L20" s="192" t="s">
        <v>105</v>
      </c>
      <c r="M20" s="135">
        <v>15.9</v>
      </c>
      <c r="N20" s="135">
        <v>22.3</v>
      </c>
      <c r="O20" s="135">
        <v>20.399999999999999</v>
      </c>
      <c r="P20" s="119"/>
    </row>
    <row r="21" spans="1:16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</row>
    <row r="22" spans="1:16">
      <c r="A22" s="119"/>
      <c r="B22" s="192" t="s">
        <v>75</v>
      </c>
      <c r="C22" s="136">
        <f>GEOMEAN(C20:E20)</f>
        <v>38.14917461379315</v>
      </c>
      <c r="D22" s="119"/>
      <c r="E22" s="119"/>
      <c r="F22" s="119"/>
      <c r="G22" s="192" t="s">
        <v>105</v>
      </c>
      <c r="H22" s="136">
        <f>GEOMEAN(H20:J20)</f>
        <v>13.573736439069569</v>
      </c>
      <c r="I22" s="119"/>
      <c r="J22" s="119"/>
      <c r="K22" s="119"/>
      <c r="L22" s="192" t="s">
        <v>105</v>
      </c>
      <c r="M22" s="136">
        <f>GEOMEAN(M20:O20)</f>
        <v>19.339447002956689</v>
      </c>
      <c r="N22" s="119"/>
      <c r="O22" s="119"/>
      <c r="P22" s="119"/>
    </row>
    <row r="23" spans="1:16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ED38C-38DF-4946-A837-99EE76C8C732}">
  <dimension ref="A1:M3"/>
  <sheetViews>
    <sheetView zoomScaleNormal="100" workbookViewId="0">
      <selection activeCell="X34" sqref="X34"/>
    </sheetView>
  </sheetViews>
  <sheetFormatPr defaultRowHeight="14"/>
  <cols>
    <col min="1" max="1" width="14.08203125" customWidth="1"/>
  </cols>
  <sheetData>
    <row r="1" spans="1:13" s="48" customFormat="1" ht="18" customHeight="1">
      <c r="A1" s="47" t="s">
        <v>28</v>
      </c>
    </row>
    <row r="2" spans="1:13" ht="15" customHeight="1">
      <c r="A2" s="50" t="s">
        <v>106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14.5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</sheetData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3183-8F17-49AB-916E-A98E9F581C84}">
  <dimension ref="A1:AG35"/>
  <sheetViews>
    <sheetView zoomScale="85" zoomScaleNormal="85" workbookViewId="0">
      <selection activeCell="A2" sqref="A2"/>
    </sheetView>
  </sheetViews>
  <sheetFormatPr defaultRowHeight="14"/>
  <cols>
    <col min="1" max="1" width="18.58203125" customWidth="1"/>
    <col min="2" max="2" width="17.08203125" bestFit="1" customWidth="1"/>
    <col min="3" max="3" width="9.1640625" bestFit="1" customWidth="1"/>
    <col min="4" max="5" width="7.58203125" bestFit="1" customWidth="1"/>
    <col min="6" max="6" width="6.6640625" bestFit="1" customWidth="1"/>
    <col min="7" max="7" width="3.58203125" customWidth="1"/>
    <col min="8" max="8" width="17.08203125" bestFit="1" customWidth="1"/>
    <col min="9" max="9" width="9.1640625" bestFit="1" customWidth="1"/>
    <col min="10" max="12" width="7.58203125" bestFit="1" customWidth="1"/>
    <col min="13" max="13" width="3.58203125" customWidth="1"/>
    <col min="14" max="14" width="17.08203125" bestFit="1" customWidth="1"/>
    <col min="15" max="15" width="9.58203125" bestFit="1" customWidth="1"/>
    <col min="16" max="18" width="7.58203125" bestFit="1" customWidth="1"/>
    <col min="19" max="19" width="3.58203125" customWidth="1"/>
    <col min="20" max="20" width="17.08203125" bestFit="1" customWidth="1"/>
    <col min="21" max="21" width="9.58203125" bestFit="1" customWidth="1"/>
    <col min="22" max="24" width="7.58203125" bestFit="1" customWidth="1"/>
    <col min="25" max="26" width="3.58203125" customWidth="1"/>
    <col min="27" max="27" width="17.08203125" bestFit="1" customWidth="1"/>
    <col min="28" max="30" width="6.6640625" bestFit="1" customWidth="1"/>
    <col min="31" max="31" width="7.58203125" bestFit="1" customWidth="1"/>
    <col min="32" max="32" width="10.1640625" bestFit="1" customWidth="1"/>
  </cols>
  <sheetData>
    <row r="1" spans="1:33" s="48" customFormat="1" ht="18" customHeight="1">
      <c r="A1" s="47" t="s">
        <v>30</v>
      </c>
    </row>
    <row r="2" spans="1:33" s="48" customFormat="1" ht="18" customHeight="1">
      <c r="A2" s="151" t="s">
        <v>307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</row>
    <row r="3" spans="1:33" s="48" customFormat="1" ht="15" customHeight="1">
      <c r="A3" s="120" t="s">
        <v>107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</row>
    <row r="4" spans="1:33" ht="13.5" customHeight="1">
      <c r="A4" s="119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19"/>
    </row>
    <row r="5" spans="1:33" ht="15.5">
      <c r="A5" s="119"/>
      <c r="B5" s="171"/>
      <c r="C5" s="124" t="s">
        <v>104</v>
      </c>
      <c r="D5" s="124"/>
      <c r="E5" s="124"/>
      <c r="F5" s="125"/>
      <c r="G5" s="119"/>
      <c r="H5" s="171"/>
      <c r="I5" s="124" t="s">
        <v>104</v>
      </c>
      <c r="J5" s="124"/>
      <c r="K5" s="124"/>
      <c r="L5" s="125"/>
      <c r="M5" s="119"/>
      <c r="N5" s="171"/>
      <c r="O5" s="124" t="s">
        <v>104</v>
      </c>
      <c r="P5" s="124"/>
      <c r="Q5" s="124"/>
      <c r="R5" s="125"/>
      <c r="S5" s="119"/>
      <c r="T5" s="171"/>
      <c r="U5" s="124" t="s">
        <v>104</v>
      </c>
      <c r="V5" s="124"/>
      <c r="W5" s="124"/>
      <c r="X5" s="125"/>
      <c r="Y5" s="119"/>
      <c r="Z5" s="119"/>
      <c r="AA5" s="133"/>
      <c r="AB5" s="124" t="s">
        <v>104</v>
      </c>
      <c r="AC5" s="124"/>
      <c r="AD5" s="124"/>
      <c r="AE5" s="125"/>
      <c r="AF5" s="119"/>
      <c r="AG5" s="119"/>
    </row>
    <row r="6" spans="1:33" ht="16" thickBot="1">
      <c r="A6" s="119"/>
      <c r="B6" s="128" t="s">
        <v>73</v>
      </c>
      <c r="C6" s="190" t="s">
        <v>108</v>
      </c>
      <c r="D6" s="127"/>
      <c r="E6" s="127"/>
      <c r="F6" s="191"/>
      <c r="G6" s="119"/>
      <c r="H6" s="128" t="s">
        <v>73</v>
      </c>
      <c r="I6" s="190" t="s">
        <v>109</v>
      </c>
      <c r="J6" s="127"/>
      <c r="K6" s="127"/>
      <c r="L6" s="191"/>
      <c r="M6" s="119"/>
      <c r="N6" s="128" t="s">
        <v>73</v>
      </c>
      <c r="O6" s="190" t="s">
        <v>110</v>
      </c>
      <c r="P6" s="127"/>
      <c r="Q6" s="127"/>
      <c r="R6" s="191"/>
      <c r="S6" s="119"/>
      <c r="T6" s="128" t="s">
        <v>73</v>
      </c>
      <c r="U6" s="190" t="s">
        <v>111</v>
      </c>
      <c r="V6" s="127"/>
      <c r="W6" s="127"/>
      <c r="X6" s="191"/>
      <c r="Y6" s="119"/>
      <c r="Z6" s="119"/>
      <c r="AA6" s="128" t="s">
        <v>73</v>
      </c>
      <c r="AB6" s="190" t="s">
        <v>112</v>
      </c>
      <c r="AC6" s="127"/>
      <c r="AD6" s="127"/>
      <c r="AE6" s="191"/>
      <c r="AF6" s="148" t="s">
        <v>113</v>
      </c>
      <c r="AG6" s="119"/>
    </row>
    <row r="7" spans="1:33" ht="14.5" thickTop="1">
      <c r="A7" s="119"/>
      <c r="B7" s="131">
        <v>3E-10</v>
      </c>
      <c r="C7" s="130">
        <v>89.569720000000004</v>
      </c>
      <c r="D7" s="130">
        <v>89.154750000000007</v>
      </c>
      <c r="E7" s="130">
        <v>84.949070000000006</v>
      </c>
      <c r="F7" s="130">
        <v>87.664709999999999</v>
      </c>
      <c r="G7" s="119"/>
      <c r="H7" s="131">
        <v>3E-10</v>
      </c>
      <c r="I7" s="130">
        <v>100.92149999999999</v>
      </c>
      <c r="J7" s="130">
        <v>100.30370000000001</v>
      </c>
      <c r="K7" s="130">
        <v>99.14752</v>
      </c>
      <c r="L7" s="130">
        <v>115.6631</v>
      </c>
      <c r="M7" s="119"/>
      <c r="N7" s="131">
        <v>3E-10</v>
      </c>
      <c r="O7" s="130">
        <v>98.402889999999999</v>
      </c>
      <c r="P7" s="130">
        <v>85.807760000000002</v>
      </c>
      <c r="Q7" s="130">
        <v>85.044409999999999</v>
      </c>
      <c r="R7" s="130">
        <v>77.301950000000005</v>
      </c>
      <c r="S7" s="119"/>
      <c r="T7" s="131">
        <v>3E-10</v>
      </c>
      <c r="U7" s="130">
        <v>83.076800000000006</v>
      </c>
      <c r="V7" s="130">
        <v>86.220699999999994</v>
      </c>
      <c r="W7" s="130">
        <v>95.969899999999996</v>
      </c>
      <c r="X7" s="130">
        <v>89.011650000000003</v>
      </c>
      <c r="Y7" s="119"/>
      <c r="Z7" s="119"/>
      <c r="AA7" s="131">
        <v>3E-10</v>
      </c>
      <c r="AB7" s="130">
        <v>87.029839999999993</v>
      </c>
      <c r="AC7" s="130">
        <v>90.613119999999995</v>
      </c>
      <c r="AD7" s="130">
        <v>77.688950000000006</v>
      </c>
      <c r="AE7" s="130">
        <v>82.066050000000004</v>
      </c>
      <c r="AF7" s="119"/>
      <c r="AG7" s="119"/>
    </row>
    <row r="8" spans="1:33">
      <c r="A8" s="119"/>
      <c r="B8" s="131">
        <v>1.0000000000000001E-9</v>
      </c>
      <c r="C8" s="130">
        <v>99.057159999999996</v>
      </c>
      <c r="D8" s="130">
        <v>87.92</v>
      </c>
      <c r="E8" s="130">
        <v>90.322370000000006</v>
      </c>
      <c r="F8" s="130">
        <v>88.342089999999999</v>
      </c>
      <c r="G8" s="119"/>
      <c r="H8" s="131">
        <v>1.0000000000000001E-9</v>
      </c>
      <c r="I8" s="130">
        <v>118.43600000000001</v>
      </c>
      <c r="J8" s="130">
        <v>100.3888</v>
      </c>
      <c r="K8" s="130">
        <v>90.366240000000005</v>
      </c>
      <c r="L8" s="130">
        <v>118.6709</v>
      </c>
      <c r="M8" s="119"/>
      <c r="N8" s="131">
        <v>1.0000000000000001E-9</v>
      </c>
      <c r="O8" s="130">
        <v>107.8901</v>
      </c>
      <c r="P8" s="130">
        <v>101.8925</v>
      </c>
      <c r="Q8" s="130">
        <v>94.967849999999999</v>
      </c>
      <c r="R8" s="130">
        <v>91.260189999999994</v>
      </c>
      <c r="S8" s="119"/>
      <c r="T8" s="131">
        <v>1.0000000000000001E-9</v>
      </c>
      <c r="U8" s="130">
        <v>82.238060000000004</v>
      </c>
      <c r="V8" s="130">
        <v>84.88982</v>
      </c>
      <c r="W8" s="130">
        <v>93.438220000000001</v>
      </c>
      <c r="X8" s="130">
        <v>86.735590000000002</v>
      </c>
      <c r="Y8" s="119"/>
      <c r="Z8" s="119"/>
      <c r="AA8" s="131">
        <v>1.0000000000000001E-9</v>
      </c>
      <c r="AB8" s="130">
        <v>79.262360000000001</v>
      </c>
      <c r="AC8" s="130">
        <v>88.581119999999999</v>
      </c>
      <c r="AD8" s="130">
        <v>74.463040000000007</v>
      </c>
      <c r="AE8" s="130">
        <v>103.9753</v>
      </c>
      <c r="AF8" s="119"/>
      <c r="AG8" s="119"/>
    </row>
    <row r="9" spans="1:33">
      <c r="A9" s="119"/>
      <c r="B9" s="131">
        <v>3E-9</v>
      </c>
      <c r="C9" s="130">
        <v>99.923720000000003</v>
      </c>
      <c r="D9" s="130">
        <v>82.99015</v>
      </c>
      <c r="E9" s="130">
        <v>87.670810000000003</v>
      </c>
      <c r="F9" s="130">
        <v>85.139269999999996</v>
      </c>
      <c r="G9" s="119"/>
      <c r="H9" s="131">
        <v>3E-9</v>
      </c>
      <c r="I9" s="130">
        <v>84.557680000000005</v>
      </c>
      <c r="J9" s="130">
        <v>93.557249999999996</v>
      </c>
      <c r="K9" s="130">
        <v>95.235069999999993</v>
      </c>
      <c r="L9" s="130">
        <v>94.297190000000001</v>
      </c>
      <c r="M9" s="119"/>
      <c r="N9" s="131">
        <v>3E-9</v>
      </c>
      <c r="O9" s="130">
        <v>107.18129999999999</v>
      </c>
      <c r="P9" s="130">
        <v>88.53398</v>
      </c>
      <c r="Q9" s="130">
        <v>103.31010000000001</v>
      </c>
      <c r="R9" s="130">
        <v>100.69289999999999</v>
      </c>
      <c r="S9" s="119"/>
      <c r="T9" s="131">
        <v>3E-9</v>
      </c>
      <c r="U9" s="130">
        <v>87.986419999999995</v>
      </c>
      <c r="V9" s="130">
        <v>91.677959999999999</v>
      </c>
      <c r="W9" s="130">
        <v>84.569609999999997</v>
      </c>
      <c r="X9" s="130">
        <v>91.022069999999999</v>
      </c>
      <c r="Y9" s="119"/>
      <c r="Z9" s="119"/>
      <c r="AA9" s="131">
        <v>3E-9</v>
      </c>
      <c r="AB9" s="130">
        <v>87.486840000000001</v>
      </c>
      <c r="AC9" s="130">
        <v>93.671400000000006</v>
      </c>
      <c r="AD9" s="130">
        <v>80.737740000000002</v>
      </c>
      <c r="AE9" s="130">
        <v>66.380889999999994</v>
      </c>
      <c r="AF9" s="119"/>
      <c r="AG9" s="119"/>
    </row>
    <row r="10" spans="1:33">
      <c r="A10" s="119"/>
      <c r="B10" s="131">
        <v>1E-8</v>
      </c>
      <c r="C10" s="130">
        <v>90.814639999999997</v>
      </c>
      <c r="D10" s="130">
        <v>85.919380000000004</v>
      </c>
      <c r="E10" s="130">
        <v>88.627889999999994</v>
      </c>
      <c r="F10" s="130">
        <v>83.080669999999998</v>
      </c>
      <c r="G10" s="119"/>
      <c r="H10" s="131">
        <v>1E-8</v>
      </c>
      <c r="I10" s="130">
        <v>94.400779999999997</v>
      </c>
      <c r="J10" s="130">
        <v>109.762</v>
      </c>
      <c r="K10" s="130">
        <v>82.56908</v>
      </c>
      <c r="L10" s="130">
        <v>99.37321</v>
      </c>
      <c r="M10" s="119"/>
      <c r="N10" s="131">
        <v>1E-8</v>
      </c>
      <c r="O10" s="130">
        <v>95.022379999999998</v>
      </c>
      <c r="P10" s="130">
        <v>87.607060000000004</v>
      </c>
      <c r="Q10" s="130">
        <v>111.9795</v>
      </c>
      <c r="R10" s="130">
        <v>100.2022</v>
      </c>
      <c r="S10" s="119"/>
      <c r="T10" s="131">
        <v>1E-8</v>
      </c>
      <c r="U10" s="130">
        <v>83.194149999999993</v>
      </c>
      <c r="V10" s="130">
        <v>81.738640000000004</v>
      </c>
      <c r="W10" s="130">
        <v>88.903390000000002</v>
      </c>
      <c r="X10" s="130">
        <v>101.52630000000001</v>
      </c>
      <c r="Y10" s="119"/>
      <c r="Z10" s="119"/>
      <c r="AA10" s="131">
        <v>1E-8</v>
      </c>
      <c r="AB10" s="130">
        <v>62.093910000000001</v>
      </c>
      <c r="AC10" s="130">
        <v>69.516649999999998</v>
      </c>
      <c r="AD10" s="130">
        <v>77.008979999999994</v>
      </c>
      <c r="AE10" s="130">
        <v>64.021550000000005</v>
      </c>
      <c r="AF10" s="119"/>
      <c r="AG10" s="119"/>
    </row>
    <row r="11" spans="1:33">
      <c r="A11" s="119"/>
      <c r="B11" s="131">
        <v>2.9999999999999997E-8</v>
      </c>
      <c r="C11" s="130">
        <v>88.124430000000004</v>
      </c>
      <c r="D11" s="130">
        <v>99.753860000000003</v>
      </c>
      <c r="E11" s="130">
        <v>80.227729999999994</v>
      </c>
      <c r="F11" s="130">
        <v>83.964519999999993</v>
      </c>
      <c r="G11" s="119"/>
      <c r="H11" s="131">
        <v>2.9999999999999997E-8</v>
      </c>
      <c r="I11" s="130">
        <v>87.375020000000006</v>
      </c>
      <c r="J11" s="130">
        <v>90.288550000000001</v>
      </c>
      <c r="K11" s="130">
        <v>118.0827</v>
      </c>
      <c r="L11" s="130">
        <v>93.081829999999997</v>
      </c>
      <c r="M11" s="119"/>
      <c r="N11" s="131">
        <v>2.9999999999999997E-8</v>
      </c>
      <c r="O11" s="130">
        <v>97.039779999999993</v>
      </c>
      <c r="P11" s="130">
        <v>105.54559999999999</v>
      </c>
      <c r="Q11" s="130">
        <v>114.9238</v>
      </c>
      <c r="R11" s="130">
        <v>116.7231</v>
      </c>
      <c r="S11" s="119"/>
      <c r="T11" s="131">
        <v>2.9999999999999997E-8</v>
      </c>
      <c r="U11" s="130">
        <v>80.829849999999993</v>
      </c>
      <c r="V11" s="130">
        <v>102.4924</v>
      </c>
      <c r="W11" s="130">
        <v>82.432739999999995</v>
      </c>
      <c r="X11" s="130">
        <v>94.808220000000006</v>
      </c>
      <c r="Y11" s="119"/>
      <c r="Z11" s="119"/>
      <c r="AA11" s="131">
        <v>2.9999999999999997E-8</v>
      </c>
      <c r="AB11" s="130">
        <v>57.389470000000003</v>
      </c>
      <c r="AC11" s="130">
        <v>61.554679999999998</v>
      </c>
      <c r="AD11" s="130">
        <v>48.907240000000002</v>
      </c>
      <c r="AE11" s="130">
        <v>49.097000000000001</v>
      </c>
      <c r="AF11" s="119"/>
      <c r="AG11" s="119"/>
    </row>
    <row r="12" spans="1:33">
      <c r="A12" s="119"/>
      <c r="B12" s="131">
        <v>9.9999999999999995E-8</v>
      </c>
      <c r="C12" s="130">
        <v>88.869960000000006</v>
      </c>
      <c r="D12" s="130">
        <v>91.769689999999997</v>
      </c>
      <c r="E12" s="130">
        <v>88.077640000000002</v>
      </c>
      <c r="F12" s="130">
        <v>80.16874</v>
      </c>
      <c r="G12" s="119"/>
      <c r="H12" s="131">
        <v>9.9999999999999995E-8</v>
      </c>
      <c r="I12" s="130">
        <v>86.13006</v>
      </c>
      <c r="J12" s="130">
        <v>111.83199999999999</v>
      </c>
      <c r="K12" s="130">
        <v>120.09350000000001</v>
      </c>
      <c r="L12" s="130">
        <v>118.61539999999999</v>
      </c>
      <c r="M12" s="119"/>
      <c r="N12" s="131">
        <v>9.9999999999999995E-8</v>
      </c>
      <c r="O12" s="130">
        <v>76.484089999999995</v>
      </c>
      <c r="P12" s="130">
        <v>157.91630000000001</v>
      </c>
      <c r="Q12" s="130">
        <v>118.9041</v>
      </c>
      <c r="R12" s="130">
        <v>117.5955</v>
      </c>
      <c r="S12" s="119"/>
      <c r="T12" s="131">
        <v>9.9999999999999995E-8</v>
      </c>
      <c r="U12" s="130">
        <v>85.670339999999996</v>
      </c>
      <c r="V12" s="130">
        <v>86.852940000000004</v>
      </c>
      <c r="W12" s="130">
        <v>87.303240000000002</v>
      </c>
      <c r="X12" s="130">
        <v>104.95310000000001</v>
      </c>
      <c r="Y12" s="119"/>
      <c r="Z12" s="119"/>
      <c r="AA12" s="131">
        <v>9.9999999999999995E-8</v>
      </c>
      <c r="AB12" s="130">
        <v>20.240970000000001</v>
      </c>
      <c r="AC12" s="130">
        <v>25.06401</v>
      </c>
      <c r="AD12" s="130">
        <v>36.291420000000002</v>
      </c>
      <c r="AE12" s="130">
        <v>26.150379999999998</v>
      </c>
      <c r="AF12" s="119"/>
      <c r="AG12" s="119"/>
    </row>
    <row r="13" spans="1:33">
      <c r="A13" s="119"/>
      <c r="B13" s="131">
        <v>2.9999999999999999E-7</v>
      </c>
      <c r="C13" s="130">
        <v>84.067250000000001</v>
      </c>
      <c r="D13" s="130">
        <v>93.229219999999998</v>
      </c>
      <c r="E13" s="130">
        <v>90.140309999999999</v>
      </c>
      <c r="F13" s="130">
        <v>86.060749999999999</v>
      </c>
      <c r="G13" s="119"/>
      <c r="H13" s="131">
        <v>2.9999999999999999E-7</v>
      </c>
      <c r="I13" s="130">
        <v>128.1052</v>
      </c>
      <c r="J13" s="130">
        <v>87.720939999999999</v>
      </c>
      <c r="K13" s="130">
        <v>84.010120000000001</v>
      </c>
      <c r="L13" s="130">
        <v>96.163700000000006</v>
      </c>
      <c r="M13" s="119"/>
      <c r="N13" s="131">
        <v>2.9999999999999999E-7</v>
      </c>
      <c r="O13" s="130">
        <v>110.9435</v>
      </c>
      <c r="P13" s="130">
        <v>71.849509999999995</v>
      </c>
      <c r="Q13" s="130">
        <v>88.806600000000003</v>
      </c>
      <c r="R13" s="130">
        <v>94.749759999999995</v>
      </c>
      <c r="S13" s="119"/>
      <c r="T13" s="131">
        <v>2.9999999999999999E-7</v>
      </c>
      <c r="U13" s="130">
        <v>84.114760000000004</v>
      </c>
      <c r="V13" s="130">
        <v>94.931030000000007</v>
      </c>
      <c r="W13" s="130">
        <v>104.25360000000001</v>
      </c>
      <c r="X13" s="130">
        <v>101.3571</v>
      </c>
      <c r="Y13" s="119"/>
      <c r="Z13" s="119"/>
      <c r="AA13" s="131">
        <v>2.9999999999999999E-7</v>
      </c>
      <c r="AB13" s="130">
        <v>9.7472910000000006</v>
      </c>
      <c r="AC13" s="130">
        <v>8.7083600000000008</v>
      </c>
      <c r="AD13" s="130">
        <v>11.08193</v>
      </c>
      <c r="AE13" s="130">
        <v>9.3124260000000003</v>
      </c>
      <c r="AF13" s="119"/>
      <c r="AG13" s="119"/>
    </row>
    <row r="14" spans="1:33">
      <c r="A14" s="119"/>
      <c r="B14" s="131">
        <v>9.9999999999999995E-7</v>
      </c>
      <c r="C14" s="130">
        <v>85.903099999999995</v>
      </c>
      <c r="D14" s="130">
        <v>92.888490000000004</v>
      </c>
      <c r="E14" s="130">
        <v>86.009900000000002</v>
      </c>
      <c r="F14" s="130">
        <v>85.070099999999996</v>
      </c>
      <c r="G14" s="119"/>
      <c r="H14" s="131">
        <v>9.9999999999999995E-7</v>
      </c>
      <c r="I14" s="130">
        <v>96.063810000000004</v>
      </c>
      <c r="J14" s="130">
        <v>70.398859999999999</v>
      </c>
      <c r="K14" s="130">
        <v>80.569389999999999</v>
      </c>
      <c r="L14" s="130">
        <v>79.109849999999994</v>
      </c>
      <c r="M14" s="119"/>
      <c r="N14" s="131">
        <v>9.9999999999999995E-7</v>
      </c>
      <c r="O14" s="130">
        <v>90.496849999999995</v>
      </c>
      <c r="P14" s="130">
        <v>80.191739999999996</v>
      </c>
      <c r="Q14" s="130">
        <v>139.54150000000001</v>
      </c>
      <c r="R14" s="130">
        <v>88.643020000000007</v>
      </c>
      <c r="S14" s="119"/>
      <c r="T14" s="131">
        <v>9.9999999999999995E-7</v>
      </c>
      <c r="U14" s="130">
        <v>77.483999999999995</v>
      </c>
      <c r="V14" s="130">
        <v>77.665940000000006</v>
      </c>
      <c r="W14" s="130">
        <v>88.535880000000006</v>
      </c>
      <c r="X14" s="130">
        <v>104.2663</v>
      </c>
      <c r="Y14" s="119"/>
      <c r="Z14" s="119"/>
      <c r="AA14" s="131">
        <v>9.9999999999999995E-7</v>
      </c>
      <c r="AB14" s="130">
        <v>6.2588869999999996</v>
      </c>
      <c r="AC14" s="130">
        <v>5.2088869999999998</v>
      </c>
      <c r="AD14" s="130">
        <v>7.5634800000000002</v>
      </c>
      <c r="AE14" s="130">
        <v>8.7747759999999992</v>
      </c>
      <c r="AF14" s="119"/>
      <c r="AG14" s="119"/>
    </row>
    <row r="15" spans="1:33">
      <c r="A15" s="119"/>
      <c r="B15" s="131">
        <v>3.0000000000000001E-6</v>
      </c>
      <c r="C15" s="130">
        <v>94.914540000000002</v>
      </c>
      <c r="D15" s="130">
        <v>83.220010000000002</v>
      </c>
      <c r="E15" s="130">
        <v>93.288210000000007</v>
      </c>
      <c r="F15" s="130">
        <v>85.482029999999995</v>
      </c>
      <c r="G15" s="119"/>
      <c r="H15" s="131">
        <v>3.0000000000000001E-6</v>
      </c>
      <c r="I15" s="130">
        <v>71.804749999999999</v>
      </c>
      <c r="J15" s="130">
        <v>68.852379999999997</v>
      </c>
      <c r="K15" s="130">
        <v>79.313329999999993</v>
      </c>
      <c r="L15" s="130">
        <v>77.05095</v>
      </c>
      <c r="M15" s="119"/>
      <c r="N15" s="131">
        <v>3.0000000000000001E-6</v>
      </c>
      <c r="O15" s="130">
        <v>86.025850000000005</v>
      </c>
      <c r="P15" s="130">
        <v>75.993369999999999</v>
      </c>
      <c r="Q15" s="130">
        <v>86.189430000000002</v>
      </c>
      <c r="R15" s="130">
        <v>120.2672</v>
      </c>
      <c r="S15" s="119"/>
      <c r="T15" s="131">
        <v>3.0000000000000001E-6</v>
      </c>
      <c r="U15" s="130">
        <v>88.537700000000001</v>
      </c>
      <c r="V15" s="130">
        <v>86.090620000000001</v>
      </c>
      <c r="W15" s="130">
        <v>91.923580000000001</v>
      </c>
      <c r="X15" s="130">
        <v>87.997339999999994</v>
      </c>
      <c r="Y15" s="119"/>
      <c r="Z15" s="119"/>
      <c r="AA15" s="131">
        <v>3.0000000000000001E-6</v>
      </c>
      <c r="AB15" s="130">
        <v>6.138706</v>
      </c>
      <c r="AC15" s="130">
        <v>7.405348</v>
      </c>
      <c r="AD15" s="130">
        <v>5.2563259999999996</v>
      </c>
      <c r="AE15" s="130">
        <v>7.4179979999999999</v>
      </c>
      <c r="AF15" s="119"/>
      <c r="AG15" s="119"/>
    </row>
    <row r="16" spans="1:33">
      <c r="A16" s="119"/>
      <c r="B16" s="131">
        <v>1.0000000000000001E-5</v>
      </c>
      <c r="C16" s="130">
        <v>93.586219999999997</v>
      </c>
      <c r="D16" s="130">
        <v>94.299199999999999</v>
      </c>
      <c r="E16" s="130">
        <v>87.938299999999998</v>
      </c>
      <c r="F16" s="130">
        <v>89.114059999999995</v>
      </c>
      <c r="G16" s="119"/>
      <c r="H16" s="131">
        <v>1.0000000000000001E-5</v>
      </c>
      <c r="I16" s="130">
        <v>73.284639999999996</v>
      </c>
      <c r="J16" s="130">
        <v>76.129720000000006</v>
      </c>
      <c r="K16" s="130">
        <v>76.377610000000004</v>
      </c>
      <c r="L16" s="130">
        <v>77.763149999999996</v>
      </c>
      <c r="M16" s="119"/>
      <c r="N16" s="131">
        <v>1.0000000000000001E-5</v>
      </c>
      <c r="O16" s="130">
        <v>87.225390000000004</v>
      </c>
      <c r="P16" s="130">
        <v>115.57810000000001</v>
      </c>
      <c r="Q16" s="130">
        <v>78.99221</v>
      </c>
      <c r="R16" s="130">
        <v>107.7266</v>
      </c>
      <c r="S16" s="119"/>
      <c r="T16" s="131">
        <v>1.0000000000000001E-5</v>
      </c>
      <c r="U16" s="130">
        <v>102.76439999999999</v>
      </c>
      <c r="V16" s="130">
        <v>94.850070000000002</v>
      </c>
      <c r="W16" s="130">
        <v>83.23509</v>
      </c>
      <c r="X16" s="130">
        <v>80.13212</v>
      </c>
      <c r="Y16" s="119"/>
      <c r="Z16" s="119"/>
      <c r="AA16" s="131">
        <v>1.0000000000000001E-5</v>
      </c>
      <c r="AB16" s="130">
        <v>3.801507</v>
      </c>
      <c r="AC16" s="130">
        <v>5.0760550000000002</v>
      </c>
      <c r="AD16" s="130">
        <v>3.703465</v>
      </c>
      <c r="AE16" s="130">
        <v>15.12064</v>
      </c>
      <c r="AF16" s="119"/>
      <c r="AG16" s="119"/>
    </row>
    <row r="17" spans="1:33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</row>
    <row r="18" spans="1:33">
      <c r="A18" s="119"/>
      <c r="B18" s="192" t="s">
        <v>105</v>
      </c>
      <c r="C18" s="134" t="s">
        <v>114</v>
      </c>
      <c r="D18" s="119"/>
      <c r="E18" s="119"/>
      <c r="F18" s="119"/>
      <c r="G18" s="119"/>
      <c r="H18" s="192" t="s">
        <v>105</v>
      </c>
      <c r="I18" s="134" t="s">
        <v>114</v>
      </c>
      <c r="J18" s="119"/>
      <c r="K18" s="119"/>
      <c r="L18" s="119"/>
      <c r="M18" s="119"/>
      <c r="N18" s="192" t="s">
        <v>105</v>
      </c>
      <c r="O18" s="134" t="s">
        <v>114</v>
      </c>
      <c r="P18" s="193"/>
      <c r="Q18" s="119"/>
      <c r="R18" s="119"/>
      <c r="S18" s="119"/>
      <c r="T18" s="192" t="s">
        <v>105</v>
      </c>
      <c r="U18" s="134" t="s">
        <v>114</v>
      </c>
      <c r="V18" s="119"/>
      <c r="W18" s="119"/>
      <c r="X18" s="119"/>
      <c r="Y18" s="119"/>
      <c r="Z18" s="119"/>
      <c r="AA18" s="192" t="s">
        <v>105</v>
      </c>
      <c r="AB18" s="136">
        <v>26.7</v>
      </c>
      <c r="AC18" s="119"/>
      <c r="AD18" s="119"/>
      <c r="AE18" s="119"/>
      <c r="AF18" s="119"/>
      <c r="AG18" s="119"/>
    </row>
    <row r="19" spans="1:33">
      <c r="A19" s="119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</row>
    <row r="20" spans="1:33" ht="15.5">
      <c r="A20" s="119"/>
      <c r="B20" s="171"/>
      <c r="C20" s="124" t="s">
        <v>104</v>
      </c>
      <c r="D20" s="124"/>
      <c r="E20" s="124"/>
      <c r="F20" s="125"/>
      <c r="G20" s="119"/>
      <c r="H20" s="171"/>
      <c r="I20" s="124" t="s">
        <v>104</v>
      </c>
      <c r="J20" s="124"/>
      <c r="K20" s="124"/>
      <c r="L20" s="125"/>
      <c r="M20" s="119"/>
      <c r="N20" s="171"/>
      <c r="O20" s="124" t="s">
        <v>104</v>
      </c>
      <c r="P20" s="124"/>
      <c r="Q20" s="124"/>
      <c r="R20" s="125"/>
      <c r="S20" s="119"/>
      <c r="T20" s="171"/>
      <c r="U20" s="124" t="s">
        <v>104</v>
      </c>
      <c r="V20" s="124"/>
      <c r="W20" s="124"/>
      <c r="X20" s="125"/>
      <c r="Y20" s="119"/>
      <c r="Z20" s="119"/>
      <c r="AA20" s="119"/>
      <c r="AB20" s="119"/>
      <c r="AC20" s="119"/>
      <c r="AD20" s="119"/>
      <c r="AE20" s="119"/>
      <c r="AF20" s="119"/>
      <c r="AG20" s="119"/>
    </row>
    <row r="21" spans="1:33" ht="16" thickBot="1">
      <c r="A21" s="119"/>
      <c r="B21" s="128" t="s">
        <v>73</v>
      </c>
      <c r="C21" s="190" t="s">
        <v>115</v>
      </c>
      <c r="D21" s="127"/>
      <c r="E21" s="127"/>
      <c r="F21" s="191"/>
      <c r="G21" s="119"/>
      <c r="H21" s="128" t="s">
        <v>73</v>
      </c>
      <c r="I21" s="190" t="s">
        <v>116</v>
      </c>
      <c r="J21" s="127"/>
      <c r="K21" s="127"/>
      <c r="L21" s="191"/>
      <c r="M21" s="119"/>
      <c r="N21" s="128" t="s">
        <v>73</v>
      </c>
      <c r="O21" s="190" t="s">
        <v>117</v>
      </c>
      <c r="P21" s="127"/>
      <c r="Q21" s="127"/>
      <c r="R21" s="191"/>
      <c r="S21" s="119"/>
      <c r="T21" s="128" t="s">
        <v>73</v>
      </c>
      <c r="U21" s="190" t="s">
        <v>118</v>
      </c>
      <c r="V21" s="127"/>
      <c r="W21" s="127"/>
      <c r="X21" s="191"/>
      <c r="Y21" s="119"/>
      <c r="Z21" s="119"/>
      <c r="AA21" s="119"/>
      <c r="AB21" s="119"/>
      <c r="AC21" s="119"/>
      <c r="AD21" s="119"/>
      <c r="AE21" s="119"/>
      <c r="AF21" s="119"/>
      <c r="AG21" s="119"/>
    </row>
    <row r="22" spans="1:33" ht="14.5" thickTop="1">
      <c r="A22" s="119"/>
      <c r="B22" s="131">
        <v>3E-10</v>
      </c>
      <c r="C22" s="130">
        <v>97.804259999999999</v>
      </c>
      <c r="D22" s="130">
        <v>105.4063</v>
      </c>
      <c r="E22" s="130">
        <v>112.41249999999999</v>
      </c>
      <c r="F22" s="130">
        <v>98.916359999999997</v>
      </c>
      <c r="G22" s="119"/>
      <c r="H22" s="131">
        <v>3E-10</v>
      </c>
      <c r="I22" s="130">
        <v>88.232870000000005</v>
      </c>
      <c r="J22" s="130">
        <v>70.829189999999997</v>
      </c>
      <c r="K22" s="130">
        <v>54.129159999999999</v>
      </c>
      <c r="L22" s="130">
        <v>68.481719999999996</v>
      </c>
      <c r="M22" s="119"/>
      <c r="N22" s="131">
        <v>3E-10</v>
      </c>
      <c r="O22" s="130">
        <v>60.95899</v>
      </c>
      <c r="P22" s="130">
        <v>61.679560000000002</v>
      </c>
      <c r="Q22" s="130">
        <v>74.412130000000005</v>
      </c>
      <c r="R22" s="130">
        <v>82.991299999999995</v>
      </c>
      <c r="S22" s="119"/>
      <c r="T22" s="131">
        <v>3E-10</v>
      </c>
      <c r="U22" s="130">
        <v>91.735900000000001</v>
      </c>
      <c r="V22" s="130">
        <v>68.867310000000003</v>
      </c>
      <c r="W22" s="130">
        <v>69.837509999999995</v>
      </c>
      <c r="X22" s="130">
        <v>86.507779999999997</v>
      </c>
      <c r="Y22" s="119"/>
      <c r="Z22" s="119"/>
      <c r="AA22" s="119"/>
      <c r="AB22" s="119"/>
      <c r="AC22" s="119"/>
      <c r="AD22" s="119"/>
      <c r="AE22" s="119"/>
      <c r="AF22" s="119"/>
      <c r="AG22" s="119"/>
    </row>
    <row r="23" spans="1:33">
      <c r="A23" s="119"/>
      <c r="B23" s="131">
        <v>1.0000000000000001E-9</v>
      </c>
      <c r="C23" s="130">
        <v>86.675269999999998</v>
      </c>
      <c r="D23" s="130">
        <v>75.649550000000005</v>
      </c>
      <c r="E23" s="130">
        <v>90.376990000000006</v>
      </c>
      <c r="F23" s="130">
        <v>87.692049999999995</v>
      </c>
      <c r="G23" s="119"/>
      <c r="H23" s="131">
        <v>1.0000000000000001E-9</v>
      </c>
      <c r="I23" s="130">
        <v>48.533160000000002</v>
      </c>
      <c r="J23" s="130">
        <v>54.627580000000002</v>
      </c>
      <c r="K23" s="130">
        <v>71.110650000000007</v>
      </c>
      <c r="L23" s="130">
        <v>69.560659999999999</v>
      </c>
      <c r="M23" s="119"/>
      <c r="N23" s="131">
        <v>1.0000000000000001E-9</v>
      </c>
      <c r="O23" s="130">
        <v>55.563319999999997</v>
      </c>
      <c r="P23" s="130">
        <v>61.227040000000002</v>
      </c>
      <c r="Q23" s="130">
        <v>52.381259999999997</v>
      </c>
      <c r="R23" s="130">
        <v>59.624479999999998</v>
      </c>
      <c r="S23" s="119"/>
      <c r="T23" s="131">
        <v>1.0000000000000001E-9</v>
      </c>
      <c r="U23" s="130">
        <v>71.664019999999994</v>
      </c>
      <c r="V23" s="130">
        <v>74.604089999999999</v>
      </c>
      <c r="W23" s="130">
        <v>80.661010000000005</v>
      </c>
      <c r="X23" s="130">
        <v>50.861530000000002</v>
      </c>
      <c r="Y23" s="119"/>
      <c r="Z23" s="119"/>
      <c r="AA23" s="119"/>
      <c r="AB23" s="119"/>
      <c r="AC23" s="119"/>
      <c r="AD23" s="119"/>
      <c r="AE23" s="119"/>
      <c r="AF23" s="119"/>
      <c r="AG23" s="119"/>
    </row>
    <row r="24" spans="1:33">
      <c r="A24" s="119"/>
      <c r="B24" s="131">
        <v>3E-9</v>
      </c>
      <c r="C24" s="130">
        <v>86.317809999999994</v>
      </c>
      <c r="D24" s="130">
        <v>77.428920000000005</v>
      </c>
      <c r="E24" s="130">
        <v>84.665539999999993</v>
      </c>
      <c r="F24" s="130">
        <v>85.602890000000002</v>
      </c>
      <c r="G24" s="119"/>
      <c r="H24" s="131">
        <v>3E-9</v>
      </c>
      <c r="I24" s="130">
        <v>57.928879999999999</v>
      </c>
      <c r="J24" s="130">
        <v>73.377970000000005</v>
      </c>
      <c r="K24" s="130">
        <v>79.853539999999995</v>
      </c>
      <c r="L24" s="130">
        <v>84.593419999999995</v>
      </c>
      <c r="M24" s="119"/>
      <c r="N24" s="131">
        <v>3E-9</v>
      </c>
      <c r="O24" s="130">
        <v>49.997599999999998</v>
      </c>
      <c r="P24" s="130">
        <v>44.058619999999998</v>
      </c>
      <c r="Q24" s="130">
        <v>49.670459999999999</v>
      </c>
      <c r="R24" s="130">
        <v>64.773719999999997</v>
      </c>
      <c r="S24" s="119"/>
      <c r="T24" s="131">
        <v>3E-9</v>
      </c>
      <c r="U24" s="130">
        <v>77.762180000000001</v>
      </c>
      <c r="V24" s="130">
        <v>76.299009999999996</v>
      </c>
      <c r="W24" s="130">
        <v>72.783479999999997</v>
      </c>
      <c r="X24" s="130">
        <v>80.570670000000007</v>
      </c>
      <c r="Y24" s="119"/>
      <c r="Z24" s="119"/>
      <c r="AA24" s="119"/>
      <c r="AB24" s="119"/>
      <c r="AC24" s="119"/>
      <c r="AD24" s="119"/>
      <c r="AE24" s="119"/>
      <c r="AF24" s="119"/>
      <c r="AG24" s="119"/>
    </row>
    <row r="25" spans="1:33">
      <c r="A25" s="119"/>
      <c r="B25" s="131">
        <v>1E-8</v>
      </c>
      <c r="C25" s="130">
        <v>70.946939999999998</v>
      </c>
      <c r="D25" s="130">
        <v>60.397840000000002</v>
      </c>
      <c r="E25" s="130">
        <v>73.218810000000005</v>
      </c>
      <c r="F25" s="130">
        <v>56.632579999999997</v>
      </c>
      <c r="G25" s="119"/>
      <c r="H25" s="131">
        <v>1E-8</v>
      </c>
      <c r="I25" s="130">
        <v>82.648600000000002</v>
      </c>
      <c r="J25" s="130">
        <v>72.695819999999998</v>
      </c>
      <c r="K25" s="130">
        <v>76.816100000000006</v>
      </c>
      <c r="L25" s="130">
        <v>75.733260000000001</v>
      </c>
      <c r="M25" s="119"/>
      <c r="N25" s="131">
        <v>1E-8</v>
      </c>
      <c r="O25" s="130">
        <v>37.132449999999999</v>
      </c>
      <c r="P25" s="130">
        <v>36.086170000000003</v>
      </c>
      <c r="Q25" s="130">
        <v>39.046289999999999</v>
      </c>
      <c r="R25" s="130">
        <v>42.927309999999999</v>
      </c>
      <c r="S25" s="119"/>
      <c r="T25" s="131">
        <v>1E-8</v>
      </c>
      <c r="U25" s="130">
        <v>52.071339999999999</v>
      </c>
      <c r="V25" s="130">
        <v>33.219099999999997</v>
      </c>
      <c r="W25" s="130">
        <v>46.511319999999998</v>
      </c>
      <c r="X25" s="130">
        <v>39.562750000000001</v>
      </c>
      <c r="Y25" s="119"/>
      <c r="Z25" s="119"/>
      <c r="AA25" s="119"/>
      <c r="AB25" s="119"/>
      <c r="AC25" s="119"/>
      <c r="AD25" s="119"/>
      <c r="AE25" s="119"/>
      <c r="AF25" s="119"/>
      <c r="AG25" s="119"/>
    </row>
    <row r="26" spans="1:33">
      <c r="A26" s="119"/>
      <c r="B26" s="131">
        <v>2.9999999999999997E-8</v>
      </c>
      <c r="C26" s="130">
        <v>25.382449999999999</v>
      </c>
      <c r="D26" s="130">
        <v>45.503590000000003</v>
      </c>
      <c r="E26" s="130">
        <v>37.258130000000001</v>
      </c>
      <c r="F26" s="130">
        <v>39.32347</v>
      </c>
      <c r="G26" s="119"/>
      <c r="H26" s="131">
        <v>2.9999999999999997E-8</v>
      </c>
      <c r="I26" s="130">
        <v>27.286750000000001</v>
      </c>
      <c r="J26" s="130">
        <v>49.55932</v>
      </c>
      <c r="K26" s="130">
        <v>41.727269999999997</v>
      </c>
      <c r="L26" s="130">
        <v>86.139499999999998</v>
      </c>
      <c r="M26" s="119"/>
      <c r="N26" s="131">
        <v>2.9999999999999997E-8</v>
      </c>
      <c r="O26" s="130">
        <v>32.261360000000003</v>
      </c>
      <c r="P26" s="130">
        <v>30.588180000000001</v>
      </c>
      <c r="Q26" s="130">
        <v>27.001159999999999</v>
      </c>
      <c r="R26" s="130">
        <v>29.19603</v>
      </c>
      <c r="S26" s="119"/>
      <c r="T26" s="131">
        <v>2.9999999999999997E-8</v>
      </c>
      <c r="U26" s="130">
        <v>39.88485</v>
      </c>
      <c r="V26" s="130">
        <v>49.649760000000001</v>
      </c>
      <c r="W26" s="130">
        <v>31.893409999999999</v>
      </c>
      <c r="X26" s="130">
        <v>50.755479999999999</v>
      </c>
      <c r="Y26" s="119"/>
      <c r="Z26" s="119"/>
      <c r="AA26" s="119"/>
      <c r="AB26" s="119"/>
      <c r="AC26" s="119"/>
      <c r="AD26" s="119"/>
      <c r="AE26" s="119"/>
      <c r="AF26" s="119"/>
      <c r="AG26" s="119"/>
    </row>
    <row r="27" spans="1:33">
      <c r="A27" s="119"/>
      <c r="B27" s="131">
        <v>9.9999999999999995E-8</v>
      </c>
      <c r="C27" s="130">
        <v>14.11843</v>
      </c>
      <c r="D27" s="130">
        <v>11.242839999999999</v>
      </c>
      <c r="E27" s="130">
        <v>13.053979999999999</v>
      </c>
      <c r="F27" s="130">
        <v>13.46705</v>
      </c>
      <c r="G27" s="119"/>
      <c r="H27" s="131">
        <v>9.9999999999999995E-8</v>
      </c>
      <c r="I27" s="130">
        <v>10.465529999999999</v>
      </c>
      <c r="J27" s="130">
        <v>8.2353459999999998</v>
      </c>
      <c r="K27" s="130">
        <v>15.89148</v>
      </c>
      <c r="L27" s="130">
        <v>34.751339999999999</v>
      </c>
      <c r="M27" s="119"/>
      <c r="N27" s="131">
        <v>9.9999999999999995E-8</v>
      </c>
      <c r="O27" s="130">
        <v>39.555019999999999</v>
      </c>
      <c r="P27" s="130">
        <v>29.747990000000001</v>
      </c>
      <c r="Q27" s="130">
        <v>33.6218</v>
      </c>
      <c r="R27" s="130">
        <v>28.254960000000001</v>
      </c>
      <c r="S27" s="119"/>
      <c r="T27" s="131">
        <v>9.9999999999999995E-8</v>
      </c>
      <c r="U27" s="130">
        <v>39.067830000000001</v>
      </c>
      <c r="V27" s="130">
        <v>26.578880000000002</v>
      </c>
      <c r="W27" s="130">
        <v>46.291350000000001</v>
      </c>
      <c r="X27" s="130">
        <v>25.465299999999999</v>
      </c>
      <c r="Y27" s="119"/>
      <c r="Z27" s="119"/>
      <c r="AA27" s="119"/>
      <c r="AB27" s="119"/>
      <c r="AC27" s="119"/>
      <c r="AD27" s="119"/>
      <c r="AE27" s="119"/>
      <c r="AF27" s="119"/>
      <c r="AG27" s="119"/>
    </row>
    <row r="28" spans="1:33">
      <c r="A28" s="119"/>
      <c r="B28" s="131">
        <v>2.9999999999999999E-7</v>
      </c>
      <c r="C28" s="130">
        <v>7.0803960000000004</v>
      </c>
      <c r="D28" s="130">
        <v>4.8085259999999996</v>
      </c>
      <c r="E28" s="130">
        <v>5.1421570000000001</v>
      </c>
      <c r="F28" s="130">
        <v>7.0009600000000001</v>
      </c>
      <c r="G28" s="119"/>
      <c r="H28" s="131">
        <v>2.9999999999999999E-7</v>
      </c>
      <c r="I28" s="130">
        <v>3.7436940000000001</v>
      </c>
      <c r="J28" s="130">
        <v>5.6748310000000002</v>
      </c>
      <c r="K28" s="130">
        <v>4.0994299999999999</v>
      </c>
      <c r="L28" s="130">
        <v>12.48072</v>
      </c>
      <c r="M28" s="119"/>
      <c r="N28" s="131">
        <v>2.9999999999999999E-7</v>
      </c>
      <c r="O28" s="130">
        <v>21.934069999999998</v>
      </c>
      <c r="P28" s="130">
        <v>26.09179</v>
      </c>
      <c r="Q28" s="130">
        <v>25.624860000000002</v>
      </c>
      <c r="R28" s="130">
        <v>28.148309999999999</v>
      </c>
      <c r="S28" s="119"/>
      <c r="T28" s="131">
        <v>2.9999999999999999E-7</v>
      </c>
      <c r="U28" s="130">
        <v>38.060310000000001</v>
      </c>
      <c r="V28" s="130">
        <v>32.677039999999998</v>
      </c>
      <c r="W28" s="130">
        <v>25.516359999999999</v>
      </c>
      <c r="X28" s="130">
        <v>29.784089999999999</v>
      </c>
      <c r="Y28" s="119"/>
      <c r="Z28" s="119"/>
      <c r="AA28" s="119"/>
      <c r="AB28" s="119"/>
      <c r="AC28" s="119"/>
      <c r="AD28" s="119"/>
      <c r="AE28" s="119"/>
      <c r="AF28" s="119"/>
      <c r="AG28" s="119"/>
    </row>
    <row r="29" spans="1:33">
      <c r="A29" s="119"/>
      <c r="B29" s="131">
        <v>9.9999999999999995E-7</v>
      </c>
      <c r="C29" s="130">
        <v>3.4740009999999999</v>
      </c>
      <c r="D29" s="130">
        <v>3.4104519999999998</v>
      </c>
      <c r="E29" s="130">
        <v>3.4581140000000001</v>
      </c>
      <c r="F29" s="130">
        <v>2.1077020000000002</v>
      </c>
      <c r="G29" s="119"/>
      <c r="H29" s="131">
        <v>9.9999999999999995E-7</v>
      </c>
      <c r="I29" s="130">
        <v>1.1636340000000001</v>
      </c>
      <c r="J29" s="130">
        <v>1.4411860000000001</v>
      </c>
      <c r="K29" s="130">
        <v>1.2418169999999999</v>
      </c>
      <c r="L29" s="130">
        <v>3.2315909999999999</v>
      </c>
      <c r="M29" s="119"/>
      <c r="N29" s="131">
        <v>9.9999999999999995E-7</v>
      </c>
      <c r="O29" s="130">
        <v>30.046309999999998</v>
      </c>
      <c r="P29" s="130">
        <v>34.993780000000001</v>
      </c>
      <c r="Q29" s="130">
        <v>27.498349999999999</v>
      </c>
      <c r="R29" s="130">
        <v>28.625330000000002</v>
      </c>
      <c r="S29" s="119"/>
      <c r="T29" s="131">
        <v>9.9999999999999995E-7</v>
      </c>
      <c r="U29" s="130">
        <v>36.709090000000003</v>
      </c>
      <c r="V29" s="130">
        <v>29.532699999999998</v>
      </c>
      <c r="W29" s="130">
        <v>34.175550000000001</v>
      </c>
      <c r="X29" s="130">
        <v>29.552340000000001</v>
      </c>
      <c r="Y29" s="119"/>
      <c r="Z29" s="119"/>
      <c r="AA29" s="119"/>
      <c r="AB29" s="119"/>
      <c r="AC29" s="119"/>
      <c r="AD29" s="119"/>
      <c r="AE29" s="119"/>
      <c r="AF29" s="119"/>
      <c r="AG29" s="119"/>
    </row>
    <row r="30" spans="1:33">
      <c r="A30" s="119"/>
      <c r="B30" s="131">
        <v>3.0000000000000001E-6</v>
      </c>
      <c r="C30" s="130">
        <v>1.5039880000000001</v>
      </c>
      <c r="D30" s="130">
        <v>2.7749640000000002</v>
      </c>
      <c r="E30" s="130">
        <v>1.6151990000000001</v>
      </c>
      <c r="F30" s="130">
        <v>2.0441530000000001</v>
      </c>
      <c r="G30" s="119"/>
      <c r="H30" s="131">
        <v>3.0000000000000001E-6</v>
      </c>
      <c r="I30" s="130">
        <v>1.3043640000000001</v>
      </c>
      <c r="J30" s="130">
        <v>1.320001</v>
      </c>
      <c r="K30" s="130">
        <v>0.975993</v>
      </c>
      <c r="L30" s="130">
        <v>2.7077610000000001</v>
      </c>
      <c r="M30" s="119"/>
      <c r="N30" s="131">
        <v>3.0000000000000001E-6</v>
      </c>
      <c r="O30" s="130">
        <v>27.434940000000001</v>
      </c>
      <c r="P30" s="130">
        <v>26.21285</v>
      </c>
      <c r="Q30" s="130">
        <v>21.216380000000001</v>
      </c>
      <c r="R30" s="130">
        <v>22.693560000000002</v>
      </c>
      <c r="S30" s="119"/>
      <c r="T30" s="131">
        <v>3.0000000000000001E-6</v>
      </c>
      <c r="U30" s="130">
        <v>33.187669999999997</v>
      </c>
      <c r="V30" s="130">
        <v>39.020690000000002</v>
      </c>
      <c r="W30" s="130">
        <v>36.689450000000001</v>
      </c>
      <c r="X30" s="130">
        <v>25.47316</v>
      </c>
      <c r="Y30" s="119"/>
      <c r="Z30" s="119"/>
      <c r="AA30" s="119"/>
      <c r="AB30" s="119"/>
      <c r="AC30" s="119"/>
      <c r="AD30" s="119"/>
      <c r="AE30" s="119"/>
      <c r="AF30" s="119"/>
      <c r="AG30" s="119"/>
    </row>
    <row r="31" spans="1:33">
      <c r="A31" s="119"/>
      <c r="B31" s="131">
        <v>1.0000000000000001E-5</v>
      </c>
      <c r="C31" s="130">
        <v>1.6151990000000001</v>
      </c>
      <c r="D31" s="130">
        <v>0.78906399999999999</v>
      </c>
      <c r="E31" s="130">
        <v>2.5525440000000001</v>
      </c>
      <c r="F31" s="130">
        <v>1.4563269999999999</v>
      </c>
      <c r="G31" s="119"/>
      <c r="H31" s="131">
        <v>1.0000000000000001E-5</v>
      </c>
      <c r="I31" s="130">
        <v>2.6569410000000002</v>
      </c>
      <c r="J31" s="130">
        <v>1.828195</v>
      </c>
      <c r="K31" s="130">
        <v>2.5279379999999998</v>
      </c>
      <c r="L31" s="130">
        <v>6.2572989999999997</v>
      </c>
      <c r="M31" s="119"/>
      <c r="N31" s="131">
        <v>1.0000000000000001E-5</v>
      </c>
      <c r="O31" s="130">
        <v>14.53232</v>
      </c>
      <c r="P31" s="130">
        <v>23.110050000000001</v>
      </c>
      <c r="Q31" s="130">
        <v>15.92592</v>
      </c>
      <c r="R31" s="130">
        <v>18.58916</v>
      </c>
      <c r="S31" s="119"/>
      <c r="T31" s="131">
        <v>1.0000000000000001E-5</v>
      </c>
      <c r="U31" s="130">
        <v>33.313369999999999</v>
      </c>
      <c r="V31" s="130">
        <v>29.744810000000001</v>
      </c>
      <c r="W31" s="130">
        <v>35.461959999999998</v>
      </c>
      <c r="X31" s="130">
        <v>30.414529999999999</v>
      </c>
      <c r="Y31" s="119"/>
      <c r="Z31" s="119"/>
      <c r="AA31" s="119"/>
      <c r="AB31" s="119"/>
      <c r="AC31" s="119"/>
      <c r="AD31" s="119"/>
      <c r="AE31" s="119"/>
      <c r="AF31" s="119"/>
      <c r="AG31" s="119"/>
    </row>
    <row r="32" spans="1:33">
      <c r="A32" s="11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</row>
    <row r="33" spans="1:33">
      <c r="A33" s="119"/>
      <c r="B33" s="192" t="s">
        <v>105</v>
      </c>
      <c r="C33" s="134">
        <v>16.899999999999999</v>
      </c>
      <c r="D33" s="119"/>
      <c r="E33" s="119"/>
      <c r="F33" s="119"/>
      <c r="G33" s="119"/>
      <c r="H33" s="192" t="s">
        <v>105</v>
      </c>
      <c r="I33" s="134">
        <v>14</v>
      </c>
      <c r="J33" s="119"/>
      <c r="K33" s="119"/>
      <c r="L33" s="119"/>
      <c r="M33" s="119"/>
      <c r="N33" s="192" t="s">
        <v>105</v>
      </c>
      <c r="O33" s="194">
        <v>3.57</v>
      </c>
      <c r="P33" s="119"/>
      <c r="Q33" s="119"/>
      <c r="R33" s="119"/>
      <c r="S33" s="119"/>
      <c r="T33" s="192" t="s">
        <v>105</v>
      </c>
      <c r="U33" s="134">
        <v>28.8</v>
      </c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</row>
    <row r="34" spans="1:33">
      <c r="A34" s="119"/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</row>
    <row r="35" spans="1:33">
      <c r="A35" s="119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DD6C2-4363-4CF2-8689-0601AC29A7A3}">
  <dimension ref="A1:I2"/>
  <sheetViews>
    <sheetView zoomScale="70" zoomScaleNormal="70" workbookViewId="0">
      <selection activeCell="X34" sqref="X34"/>
    </sheetView>
  </sheetViews>
  <sheetFormatPr defaultRowHeight="14"/>
  <cols>
    <col min="1" max="1" width="14.9140625" customWidth="1"/>
  </cols>
  <sheetData>
    <row r="1" spans="1:9" s="48" customFormat="1" ht="18" customHeight="1">
      <c r="A1" s="47" t="s">
        <v>31</v>
      </c>
    </row>
    <row r="2" spans="1:9" ht="15" customHeight="1">
      <c r="A2" s="50" t="s">
        <v>119</v>
      </c>
      <c r="B2" s="48"/>
      <c r="C2" s="48"/>
      <c r="D2" s="48"/>
      <c r="E2" s="48"/>
      <c r="F2" s="48"/>
      <c r="G2" s="48"/>
      <c r="H2" s="48"/>
      <c r="I2" s="48"/>
    </row>
  </sheetData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7F696-0D7B-4961-A796-B0DB54B36538}">
  <dimension ref="A1:Y35"/>
  <sheetViews>
    <sheetView zoomScale="85" zoomScaleNormal="85" workbookViewId="0">
      <selection activeCell="W4" sqref="W4"/>
    </sheetView>
  </sheetViews>
  <sheetFormatPr defaultRowHeight="14"/>
  <cols>
    <col min="1" max="1" width="14.4140625" customWidth="1"/>
    <col min="3" max="3" width="17.08203125" bestFit="1" customWidth="1"/>
    <col min="4" max="7" width="7.9140625" bestFit="1" customWidth="1"/>
    <col min="8" max="9" width="3.58203125" customWidth="1"/>
    <col min="10" max="10" width="17.08203125" bestFit="1" customWidth="1"/>
    <col min="11" max="13" width="7.9140625" bestFit="1" customWidth="1"/>
    <col min="14" max="14" width="7" bestFit="1" customWidth="1"/>
    <col min="15" max="16" width="3.58203125" customWidth="1"/>
    <col min="17" max="17" width="17.08203125" bestFit="1" customWidth="1"/>
    <col min="18" max="21" width="7.9140625" bestFit="1" customWidth="1"/>
    <col min="22" max="22" width="3.58203125" customWidth="1"/>
  </cols>
  <sheetData>
    <row r="1" spans="1:25" s="48" customFormat="1" ht="18" customHeight="1">
      <c r="A1" s="47" t="s">
        <v>33</v>
      </c>
    </row>
    <row r="2" spans="1:25" s="48" customFormat="1" ht="15" customHeight="1">
      <c r="A2" s="50" t="s">
        <v>68</v>
      </c>
    </row>
    <row r="3" spans="1:25" ht="13.5" customHeight="1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5">
      <c r="Y4" s="2"/>
    </row>
    <row r="5" spans="1:25">
      <c r="B5" s="5" t="s">
        <v>78</v>
      </c>
      <c r="C5" s="10" t="s">
        <v>70</v>
      </c>
      <c r="D5" s="10"/>
      <c r="E5" s="10"/>
      <c r="F5" s="10"/>
      <c r="G5" s="10"/>
      <c r="H5" s="5"/>
      <c r="I5" s="2"/>
      <c r="J5" s="10" t="s">
        <v>71</v>
      </c>
      <c r="K5" s="10"/>
      <c r="L5" s="10"/>
      <c r="M5" s="10"/>
      <c r="N5" s="10"/>
      <c r="O5" s="2"/>
      <c r="P5" s="2"/>
      <c r="Q5" s="10" t="s">
        <v>72</v>
      </c>
      <c r="R5" s="10"/>
      <c r="S5" s="10"/>
      <c r="T5" s="10"/>
      <c r="U5" s="10"/>
      <c r="V5" s="2"/>
      <c r="W5" s="2"/>
      <c r="X5" s="2"/>
      <c r="Y5" s="2"/>
    </row>
    <row r="6" spans="1:25" ht="14.5" thickBot="1">
      <c r="B6" s="2"/>
      <c r="C6" s="8" t="s">
        <v>73</v>
      </c>
      <c r="D6" s="9" t="s">
        <v>74</v>
      </c>
      <c r="E6" s="9"/>
      <c r="F6" s="9"/>
      <c r="G6" s="9"/>
      <c r="H6" s="5"/>
      <c r="I6" s="2"/>
      <c r="J6" s="8" t="s">
        <v>73</v>
      </c>
      <c r="K6" s="9" t="s">
        <v>74</v>
      </c>
      <c r="L6" s="9"/>
      <c r="M6" s="9"/>
      <c r="N6" s="9"/>
      <c r="O6" s="5"/>
      <c r="P6" s="2"/>
      <c r="Q6" s="8" t="s">
        <v>73</v>
      </c>
      <c r="R6" s="9" t="s">
        <v>74</v>
      </c>
      <c r="S6" s="9"/>
      <c r="T6" s="9"/>
      <c r="U6" s="9"/>
      <c r="V6" s="5"/>
      <c r="W6" s="2"/>
      <c r="X6" s="2"/>
      <c r="Y6" s="2"/>
    </row>
    <row r="7" spans="1:25" ht="14.5" thickTop="1">
      <c r="B7" s="2"/>
      <c r="C7" s="13">
        <v>1.0000000000000001E-5</v>
      </c>
      <c r="D7" s="6">
        <v>97.001000000000005</v>
      </c>
      <c r="E7" s="6">
        <v>97.061999999999998</v>
      </c>
      <c r="F7" s="6">
        <v>95.9</v>
      </c>
      <c r="G7" s="6">
        <v>94.92</v>
      </c>
      <c r="H7" s="6"/>
      <c r="I7" s="2"/>
      <c r="J7" s="13">
        <v>1.0000000000000001E-5</v>
      </c>
      <c r="K7" s="6">
        <v>95.438000000000002</v>
      </c>
      <c r="L7" s="6">
        <v>96.459000000000003</v>
      </c>
      <c r="M7" s="6">
        <v>97.058999999999997</v>
      </c>
      <c r="N7" s="6">
        <v>97.239000000000004</v>
      </c>
      <c r="O7" s="6"/>
      <c r="P7" s="2"/>
      <c r="Q7" s="13">
        <v>1.0000000000000001E-5</v>
      </c>
      <c r="R7" s="6">
        <v>95.158000000000001</v>
      </c>
      <c r="S7" s="6">
        <v>95.378</v>
      </c>
      <c r="T7" s="6">
        <v>94.570999999999998</v>
      </c>
      <c r="U7" s="6">
        <v>95.671000000000006</v>
      </c>
      <c r="V7" s="6"/>
      <c r="W7" s="122"/>
      <c r="X7" s="122"/>
      <c r="Y7" s="122"/>
    </row>
    <row r="8" spans="1:25">
      <c r="B8" s="2"/>
      <c r="C8" s="13">
        <v>3.0000000000000001E-6</v>
      </c>
      <c r="D8" s="6">
        <v>97.552000000000007</v>
      </c>
      <c r="E8" s="6">
        <v>96.94</v>
      </c>
      <c r="F8" s="6">
        <v>96.082999999999998</v>
      </c>
      <c r="G8" s="6">
        <v>96.756</v>
      </c>
      <c r="H8" s="6"/>
      <c r="I8" s="2"/>
      <c r="J8" s="13">
        <v>3.0000000000000001E-6</v>
      </c>
      <c r="K8" s="6">
        <v>97.179000000000002</v>
      </c>
      <c r="L8" s="6">
        <v>97.478999999999999</v>
      </c>
      <c r="M8" s="6">
        <v>96.759</v>
      </c>
      <c r="N8" s="6">
        <v>97.599000000000004</v>
      </c>
      <c r="O8" s="6"/>
      <c r="P8" s="2"/>
      <c r="Q8" s="13">
        <v>3.0000000000000001E-6</v>
      </c>
      <c r="R8" s="6">
        <v>95.378</v>
      </c>
      <c r="S8" s="6">
        <v>95.084000000000003</v>
      </c>
      <c r="T8" s="6">
        <v>94.203999999999994</v>
      </c>
      <c r="U8" s="6">
        <v>95.891000000000005</v>
      </c>
      <c r="V8" s="6"/>
      <c r="W8" s="122"/>
      <c r="X8" s="122"/>
      <c r="Y8" s="122"/>
    </row>
    <row r="9" spans="1:25">
      <c r="B9" s="2"/>
      <c r="C9" s="13">
        <v>9.9999999999999995E-7</v>
      </c>
      <c r="D9" s="6">
        <v>98.224999999999994</v>
      </c>
      <c r="E9" s="6">
        <v>97.552000000000007</v>
      </c>
      <c r="F9" s="6">
        <v>96.756</v>
      </c>
      <c r="G9" s="6">
        <v>96.328000000000003</v>
      </c>
      <c r="H9" s="6"/>
      <c r="I9" s="2"/>
      <c r="J9" s="13">
        <v>9.9999999999999995E-7</v>
      </c>
      <c r="K9" s="6">
        <v>96.998999999999995</v>
      </c>
      <c r="L9" s="6">
        <v>95.498000000000005</v>
      </c>
      <c r="M9" s="6">
        <v>95.977999999999994</v>
      </c>
      <c r="N9" s="6">
        <v>96.819000000000003</v>
      </c>
      <c r="O9" s="6"/>
      <c r="P9" s="2"/>
      <c r="Q9" s="13">
        <v>9.9999999999999995E-7</v>
      </c>
      <c r="R9" s="6">
        <v>95.378</v>
      </c>
      <c r="S9" s="6">
        <v>95.084000000000003</v>
      </c>
      <c r="T9" s="6">
        <v>95.745000000000005</v>
      </c>
      <c r="U9" s="6">
        <v>96.331999999999994</v>
      </c>
      <c r="V9" s="6"/>
      <c r="W9" s="122"/>
      <c r="X9" s="122"/>
      <c r="Y9" s="122"/>
    </row>
    <row r="10" spans="1:25">
      <c r="B10" s="2"/>
      <c r="C10" s="13">
        <v>2.9999999999999999E-7</v>
      </c>
      <c r="D10" s="6">
        <v>96.694999999999993</v>
      </c>
      <c r="E10" s="6">
        <v>95.837999999999994</v>
      </c>
      <c r="F10" s="6">
        <v>95.655000000000001</v>
      </c>
      <c r="G10" s="6">
        <v>92.778000000000006</v>
      </c>
      <c r="H10" s="6"/>
      <c r="I10" s="2"/>
      <c r="J10" s="13">
        <v>2.9999999999999999E-7</v>
      </c>
      <c r="K10" s="6">
        <v>91.417000000000002</v>
      </c>
      <c r="L10" s="6">
        <v>92.856999999999999</v>
      </c>
      <c r="M10" s="6">
        <v>93.216999999999999</v>
      </c>
      <c r="N10" s="6">
        <v>92.557000000000002</v>
      </c>
      <c r="O10" s="6"/>
      <c r="P10" s="2"/>
      <c r="Q10" s="13">
        <v>2.9999999999999999E-7</v>
      </c>
      <c r="R10" s="6">
        <v>95.745000000000005</v>
      </c>
      <c r="S10" s="6">
        <v>94.497</v>
      </c>
      <c r="T10" s="6">
        <v>94.718000000000004</v>
      </c>
      <c r="U10" s="6">
        <v>95.525000000000006</v>
      </c>
      <c r="V10" s="6"/>
      <c r="W10" s="122"/>
      <c r="X10" s="122"/>
      <c r="Y10" s="122"/>
    </row>
    <row r="11" spans="1:25">
      <c r="B11" s="2"/>
      <c r="C11" s="13">
        <v>9.9999999999999995E-8</v>
      </c>
      <c r="D11" s="6">
        <v>92.411000000000001</v>
      </c>
      <c r="E11" s="6">
        <v>92.289000000000001</v>
      </c>
      <c r="F11" s="6">
        <v>91.554000000000002</v>
      </c>
      <c r="G11" s="6">
        <v>71.174999999999997</v>
      </c>
      <c r="H11" s="6"/>
      <c r="I11" s="2"/>
      <c r="J11" s="13">
        <v>9.9999999999999995E-8</v>
      </c>
      <c r="K11" s="6">
        <v>73.108999999999995</v>
      </c>
      <c r="L11" s="6">
        <v>74.61</v>
      </c>
      <c r="M11" s="6">
        <v>75.87</v>
      </c>
      <c r="N11" s="6">
        <v>78.331000000000003</v>
      </c>
      <c r="O11" s="6"/>
      <c r="P11" s="2"/>
      <c r="Q11" s="13">
        <v>9.9999999999999995E-8</v>
      </c>
      <c r="R11" s="6">
        <v>92.516999999999996</v>
      </c>
      <c r="S11" s="6">
        <v>91.049000000000007</v>
      </c>
      <c r="T11" s="6">
        <v>92.516999999999996</v>
      </c>
      <c r="U11" s="6">
        <v>94.203999999999994</v>
      </c>
      <c r="V11" s="6"/>
      <c r="W11" s="122"/>
      <c r="X11" s="122"/>
      <c r="Y11" s="122"/>
    </row>
    <row r="12" spans="1:25">
      <c r="B12" s="2"/>
      <c r="C12" s="13">
        <v>2.9999999999999997E-8</v>
      </c>
      <c r="D12" s="6">
        <v>51.469000000000001</v>
      </c>
      <c r="E12" s="6">
        <v>55.08</v>
      </c>
      <c r="F12" s="6">
        <v>36.965000000000003</v>
      </c>
      <c r="G12" s="6">
        <v>9.7919999999999998</v>
      </c>
      <c r="H12" s="6"/>
      <c r="I12" s="2"/>
      <c r="J12" s="13">
        <v>2.9999999999999997E-8</v>
      </c>
      <c r="K12" s="6">
        <v>6.4829999999999997</v>
      </c>
      <c r="L12" s="6">
        <v>28.690999999999999</v>
      </c>
      <c r="M12" s="6">
        <v>22.928999999999998</v>
      </c>
      <c r="N12" s="6">
        <v>27.251000000000001</v>
      </c>
      <c r="O12" s="6"/>
      <c r="P12" s="2"/>
      <c r="Q12" s="13">
        <v>2.9999999999999997E-8</v>
      </c>
      <c r="R12" s="6">
        <v>53.265000000000001</v>
      </c>
      <c r="S12" s="6">
        <v>66.103999999999999</v>
      </c>
      <c r="T12" s="6">
        <v>62.216000000000001</v>
      </c>
      <c r="U12" s="6">
        <v>67.350999999999999</v>
      </c>
      <c r="V12" s="6"/>
      <c r="W12" s="122"/>
      <c r="X12" s="122"/>
      <c r="Y12" s="122"/>
    </row>
    <row r="13" spans="1:25">
      <c r="B13" s="2"/>
      <c r="C13" s="13">
        <v>1E-8</v>
      </c>
      <c r="D13" s="6">
        <v>13.035</v>
      </c>
      <c r="E13" s="6">
        <v>14.688000000000001</v>
      </c>
      <c r="F13" s="6">
        <v>7.4660000000000002</v>
      </c>
      <c r="G13" s="6">
        <v>-22.888999999999999</v>
      </c>
      <c r="H13" s="6"/>
      <c r="I13" s="2"/>
      <c r="J13" s="13">
        <v>1E-8</v>
      </c>
      <c r="K13" s="6">
        <v>-3.2410000000000001</v>
      </c>
      <c r="L13" s="6">
        <v>17.106999999999999</v>
      </c>
      <c r="M13" s="6">
        <v>6.9630000000000001</v>
      </c>
      <c r="N13" s="6">
        <v>11.645</v>
      </c>
      <c r="O13" s="6"/>
      <c r="P13" s="2"/>
      <c r="Q13" s="13">
        <v>1E-8</v>
      </c>
      <c r="R13" s="6">
        <v>1.7609999999999999</v>
      </c>
      <c r="S13" s="6">
        <v>5.7229999999999999</v>
      </c>
      <c r="T13" s="6">
        <v>17.902000000000001</v>
      </c>
      <c r="U13" s="6">
        <v>6.53</v>
      </c>
      <c r="V13" s="6"/>
      <c r="W13" s="122"/>
      <c r="X13" s="122"/>
      <c r="Y13" s="122"/>
    </row>
    <row r="14" spans="1:25">
      <c r="B14" s="2"/>
      <c r="C14" s="13">
        <v>3E-9</v>
      </c>
      <c r="D14" s="6">
        <v>2.9990000000000001</v>
      </c>
      <c r="E14" s="6">
        <v>0.91800000000000004</v>
      </c>
      <c r="F14" s="6">
        <v>-7.4660000000000002</v>
      </c>
      <c r="G14" s="6">
        <v>-24.908000000000001</v>
      </c>
      <c r="H14" s="6"/>
      <c r="I14" s="2"/>
      <c r="J14" s="13">
        <v>3E-9</v>
      </c>
      <c r="K14" s="6">
        <v>-13.866</v>
      </c>
      <c r="L14" s="6">
        <v>-12.965</v>
      </c>
      <c r="M14" s="6">
        <v>-12.904999999999999</v>
      </c>
      <c r="N14" s="6">
        <v>-3.0009999999999999</v>
      </c>
      <c r="O14" s="6"/>
      <c r="P14" s="2"/>
      <c r="Q14" s="13">
        <v>3E-9</v>
      </c>
      <c r="R14" s="6">
        <v>-14.6</v>
      </c>
      <c r="S14" s="6">
        <v>-4.7690000000000001</v>
      </c>
      <c r="T14" s="6">
        <v>17.167999999999999</v>
      </c>
      <c r="U14" s="6">
        <v>9.9049999999999994</v>
      </c>
      <c r="V14" s="6"/>
      <c r="W14" s="122"/>
      <c r="X14" s="122"/>
      <c r="Y14" s="122"/>
    </row>
    <row r="15" spans="1:25">
      <c r="B15" s="2"/>
      <c r="C15" s="13">
        <v>1.0000000000000001E-9</v>
      </c>
      <c r="D15" s="6">
        <v>-1.8360000000000001</v>
      </c>
      <c r="E15" s="6">
        <v>-5.3239999999999998</v>
      </c>
      <c r="F15" s="6">
        <v>-17.442</v>
      </c>
      <c r="G15" s="6">
        <v>-21.114000000000001</v>
      </c>
      <c r="H15" s="6"/>
      <c r="I15" s="2"/>
      <c r="J15" s="13">
        <v>1.0000000000000001E-9</v>
      </c>
      <c r="K15" s="6">
        <v>-22.029</v>
      </c>
      <c r="L15" s="6">
        <v>-13.445</v>
      </c>
      <c r="M15" s="6">
        <v>-10.624000000000001</v>
      </c>
      <c r="N15" s="6">
        <v>-4.6820000000000004</v>
      </c>
      <c r="O15" s="6"/>
      <c r="P15" s="2"/>
      <c r="Q15" s="13">
        <v>1.0000000000000001E-9</v>
      </c>
      <c r="R15" s="6">
        <v>3.8149999999999999</v>
      </c>
      <c r="S15" s="6">
        <v>-3.2280000000000002</v>
      </c>
      <c r="T15" s="6">
        <v>24.504999999999999</v>
      </c>
      <c r="U15" s="6">
        <v>14.452999999999999</v>
      </c>
      <c r="V15" s="6"/>
      <c r="W15" s="122"/>
      <c r="X15" s="122"/>
      <c r="Y15" s="122"/>
    </row>
    <row r="16" spans="1:25">
      <c r="B16" s="2"/>
      <c r="C16" s="13">
        <v>3E-10</v>
      </c>
      <c r="D16" s="6">
        <v>-10.159000000000001</v>
      </c>
      <c r="E16" s="6">
        <v>-4.1619999999999999</v>
      </c>
      <c r="F16" s="6">
        <v>-24.234999999999999</v>
      </c>
      <c r="G16" s="6">
        <v>-30.844999999999999</v>
      </c>
      <c r="H16" s="6"/>
      <c r="I16" s="2"/>
      <c r="J16" s="13">
        <v>3E-10</v>
      </c>
      <c r="K16" s="6">
        <v>-16.747</v>
      </c>
      <c r="L16" s="6">
        <v>-9.1240000000000006</v>
      </c>
      <c r="M16" s="6">
        <v>-14.106</v>
      </c>
      <c r="N16" s="6">
        <v>-9.1240000000000006</v>
      </c>
      <c r="O16" s="6"/>
      <c r="P16" s="2"/>
      <c r="Q16" s="13">
        <v>3E-10</v>
      </c>
      <c r="R16" s="6">
        <v>-4.109</v>
      </c>
      <c r="S16" s="6">
        <v>-10.271000000000001</v>
      </c>
      <c r="T16" s="6">
        <v>9.9779999999999998</v>
      </c>
      <c r="U16" s="6">
        <v>-14.013</v>
      </c>
      <c r="W16" s="122"/>
      <c r="X16" s="122"/>
      <c r="Y16" s="122"/>
    </row>
    <row r="17" spans="2: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P17" s="2"/>
      <c r="Q17" s="2"/>
      <c r="R17" s="2"/>
      <c r="S17" s="2"/>
      <c r="T17" s="2"/>
      <c r="U17" s="2"/>
      <c r="W17" s="122"/>
      <c r="X17" s="122"/>
      <c r="Y17" s="119"/>
    </row>
    <row r="18" spans="2:25">
      <c r="B18" s="2"/>
      <c r="C18" s="7" t="s">
        <v>75</v>
      </c>
      <c r="D18" s="11">
        <v>38.770000000000003</v>
      </c>
      <c r="E18" s="2"/>
      <c r="F18" s="2"/>
      <c r="G18" s="2"/>
      <c r="J18" s="7" t="s">
        <v>75</v>
      </c>
      <c r="K18" s="11">
        <v>57.42</v>
      </c>
      <c r="L18" s="2"/>
      <c r="M18" s="2"/>
      <c r="N18" s="2"/>
      <c r="Q18" s="7" t="s">
        <v>75</v>
      </c>
      <c r="R18" s="11">
        <v>24.94</v>
      </c>
      <c r="S18" s="2"/>
      <c r="T18" s="2"/>
      <c r="U18" s="2"/>
      <c r="W18" s="133" t="s">
        <v>75</v>
      </c>
      <c r="X18" s="136">
        <f>GEOMEAN(D18,K18,R18)</f>
        <v>38.14917461379315</v>
      </c>
      <c r="Y18" s="119"/>
    </row>
    <row r="19" spans="2:25">
      <c r="W19" s="119"/>
      <c r="X19" s="119"/>
      <c r="Y19" s="119"/>
    </row>
    <row r="20" spans="2:25">
      <c r="B20" s="2" t="s">
        <v>120</v>
      </c>
      <c r="C20" s="10" t="s">
        <v>70</v>
      </c>
      <c r="D20" s="14"/>
      <c r="E20" s="14"/>
      <c r="F20" s="14"/>
      <c r="G20" s="14"/>
      <c r="J20" s="10" t="s">
        <v>71</v>
      </c>
      <c r="K20" s="14"/>
      <c r="L20" s="14"/>
      <c r="M20" s="14"/>
      <c r="N20" s="14"/>
      <c r="Q20" s="10" t="s">
        <v>72</v>
      </c>
      <c r="R20" s="14"/>
      <c r="S20" s="14"/>
      <c r="T20" s="14"/>
      <c r="U20" s="14"/>
      <c r="W20" s="119"/>
      <c r="X20" s="119"/>
      <c r="Y20" s="122"/>
    </row>
    <row r="21" spans="2:25" ht="14.5" thickBot="1">
      <c r="C21" s="8" t="s">
        <v>73</v>
      </c>
      <c r="D21" s="9" t="s">
        <v>74</v>
      </c>
      <c r="E21" s="9"/>
      <c r="F21" s="9"/>
      <c r="G21" s="9"/>
      <c r="I21" s="2"/>
      <c r="J21" s="8" t="s">
        <v>73</v>
      </c>
      <c r="K21" s="9" t="s">
        <v>74</v>
      </c>
      <c r="L21" s="9"/>
      <c r="M21" s="9"/>
      <c r="N21" s="9"/>
      <c r="P21" s="2"/>
      <c r="Q21" s="8" t="s">
        <v>73</v>
      </c>
      <c r="R21" s="9" t="s">
        <v>74</v>
      </c>
      <c r="S21" s="9"/>
      <c r="T21" s="9"/>
      <c r="U21" s="9"/>
      <c r="W21" s="122"/>
      <c r="X21" s="122"/>
      <c r="Y21" s="122"/>
    </row>
    <row r="22" spans="2:25" ht="14.5" thickTop="1">
      <c r="C22" s="51">
        <v>1.0000000000000001E-5</v>
      </c>
      <c r="D22" s="31">
        <v>-18.949771689497702</v>
      </c>
      <c r="E22" s="31">
        <v>-21.689497716895001</v>
      </c>
      <c r="F22" s="31">
        <v>-19.178082191780799</v>
      </c>
      <c r="G22" s="31">
        <v>-42.922374429223701</v>
      </c>
      <c r="I22" s="2"/>
      <c r="J22" s="13">
        <v>1.0000000000000001E-5</v>
      </c>
      <c r="K22" s="6">
        <v>9.1324200913242102</v>
      </c>
      <c r="L22" s="6">
        <v>31.004566210045699</v>
      </c>
      <c r="M22" s="6">
        <v>30.6392694063927</v>
      </c>
      <c r="N22" s="6">
        <v>31.643835616438398</v>
      </c>
      <c r="P22" s="2"/>
      <c r="Q22" s="13">
        <v>1.0000000000000001E-5</v>
      </c>
      <c r="R22" s="6">
        <v>37.9696769940672</v>
      </c>
      <c r="S22" s="6">
        <v>21.423862887277501</v>
      </c>
      <c r="T22" s="6">
        <v>26.961107448912301</v>
      </c>
      <c r="U22" s="6">
        <v>26.829268292682901</v>
      </c>
      <c r="W22" s="122"/>
      <c r="X22" s="122"/>
      <c r="Y22" s="122"/>
    </row>
    <row r="23" spans="2:25">
      <c r="C23" s="13">
        <v>3.0000000000000001E-6</v>
      </c>
      <c r="D23" s="6">
        <v>-29.4520547945205</v>
      </c>
      <c r="E23" s="6">
        <v>-29.223744292237399</v>
      </c>
      <c r="F23" s="6">
        <v>-31.5068493150685</v>
      </c>
      <c r="G23" s="6">
        <v>-37.671232876712303</v>
      </c>
      <c r="I23" s="2"/>
      <c r="J23" s="13">
        <v>3.0000000000000001E-6</v>
      </c>
      <c r="K23" s="6">
        <v>-14.3835616438356</v>
      </c>
      <c r="L23" s="6">
        <v>3.1963470319634801</v>
      </c>
      <c r="M23" s="6">
        <v>21.872146118721499</v>
      </c>
      <c r="N23" s="6">
        <v>24.109589041095902</v>
      </c>
      <c r="P23" s="2"/>
      <c r="Q23" s="13">
        <v>3.0000000000000001E-6</v>
      </c>
      <c r="R23" s="6">
        <v>8.4377059986816008</v>
      </c>
      <c r="S23" s="6">
        <v>-3.49373764007911</v>
      </c>
      <c r="T23" s="6">
        <v>5.2735662491759996</v>
      </c>
      <c r="U23" s="6">
        <v>-9.8220171390903097</v>
      </c>
      <c r="W23" s="122"/>
      <c r="X23" s="122"/>
      <c r="Y23" s="122"/>
    </row>
    <row r="24" spans="2:25">
      <c r="C24" s="13">
        <v>9.9999999999999995E-7</v>
      </c>
      <c r="D24" s="6">
        <v>-18.949771689497702</v>
      </c>
      <c r="E24" s="6">
        <v>-22.1461187214612</v>
      </c>
      <c r="F24" s="6">
        <v>-22.374429223744301</v>
      </c>
      <c r="G24" s="6">
        <v>-21.004566210045699</v>
      </c>
      <c r="I24" s="2"/>
      <c r="J24" s="13">
        <v>9.9999999999999995E-7</v>
      </c>
      <c r="K24" s="6">
        <v>-2.5570776255707801</v>
      </c>
      <c r="L24" s="6">
        <v>2.7397260273972601</v>
      </c>
      <c r="M24" s="6">
        <v>25.4794520547945</v>
      </c>
      <c r="N24" s="6">
        <v>21.735159817351601</v>
      </c>
      <c r="P24" s="2"/>
      <c r="Q24" s="13">
        <v>9.9999999999999995E-7</v>
      </c>
      <c r="R24" s="6">
        <v>-18.523401450230701</v>
      </c>
      <c r="S24" s="6">
        <v>-33.948582729070502</v>
      </c>
      <c r="T24" s="6">
        <v>-12.1951219512195</v>
      </c>
      <c r="U24" s="6">
        <v>-26.697429136453501</v>
      </c>
      <c r="W24" s="122"/>
      <c r="X24" s="122"/>
      <c r="Y24" s="122"/>
    </row>
    <row r="25" spans="2:25">
      <c r="C25" s="13">
        <v>2.9999999999999999E-7</v>
      </c>
      <c r="D25" s="6">
        <v>-21.004566210045699</v>
      </c>
      <c r="E25" s="6">
        <v>-19.634703196347001</v>
      </c>
      <c r="F25" s="6">
        <v>-23.972602739726</v>
      </c>
      <c r="G25" s="6">
        <v>-21.4611872146119</v>
      </c>
      <c r="I25" s="2"/>
      <c r="J25" s="13">
        <v>2.9999999999999999E-7</v>
      </c>
      <c r="K25" s="6">
        <v>-6.2100456621004598</v>
      </c>
      <c r="L25" s="6">
        <v>4.7031963470319704</v>
      </c>
      <c r="M25" s="6">
        <v>18.904109589041099</v>
      </c>
      <c r="N25" s="6">
        <v>17.8995433789954</v>
      </c>
      <c r="P25" s="2"/>
      <c r="Q25" s="13">
        <v>2.9999999999999999E-7</v>
      </c>
      <c r="R25" s="6">
        <v>-20.171390903098199</v>
      </c>
      <c r="S25" s="6">
        <v>-27.356624917600499</v>
      </c>
      <c r="T25" s="6">
        <v>-16.150296638101501</v>
      </c>
      <c r="U25" s="6">
        <v>-39.288068556361203</v>
      </c>
      <c r="W25" s="122"/>
      <c r="X25" s="122"/>
      <c r="Y25" s="122"/>
    </row>
    <row r="26" spans="2:25">
      <c r="C26" s="13">
        <v>9.9999999999999995E-8</v>
      </c>
      <c r="D26" s="6">
        <v>-21.689497716895001</v>
      </c>
      <c r="E26" s="6">
        <v>-16.438356164383499</v>
      </c>
      <c r="F26" s="6">
        <v>-20.776255707762498</v>
      </c>
      <c r="G26" s="6">
        <v>-12.785388127853899</v>
      </c>
      <c r="I26" s="2"/>
      <c r="J26" s="13">
        <v>9.9999999999999995E-8</v>
      </c>
      <c r="K26" s="6">
        <v>-17.8995433789954</v>
      </c>
      <c r="L26" s="6">
        <v>-2.3287671232876801</v>
      </c>
      <c r="M26" s="6">
        <v>10.1826484018265</v>
      </c>
      <c r="N26" s="6">
        <v>11.735159817351599</v>
      </c>
      <c r="P26" s="2"/>
      <c r="Q26" s="13">
        <v>9.9999999999999995E-8</v>
      </c>
      <c r="R26" s="6">
        <v>-17.205009887936701</v>
      </c>
      <c r="S26" s="6">
        <v>-31.179960448253102</v>
      </c>
      <c r="T26" s="6">
        <v>-11.338167435728399</v>
      </c>
      <c r="U26" s="6">
        <v>-30.191166776532601</v>
      </c>
      <c r="W26" s="122"/>
      <c r="X26" s="122"/>
      <c r="Y26" s="122"/>
    </row>
    <row r="27" spans="2:25">
      <c r="C27" s="13">
        <v>2.9999999999999997E-8</v>
      </c>
      <c r="D27" s="6">
        <v>-39.497716894977202</v>
      </c>
      <c r="E27" s="6">
        <v>-20.091324200913199</v>
      </c>
      <c r="F27" s="6">
        <v>-46.3470319634703</v>
      </c>
      <c r="G27" s="6">
        <v>-26.255707762557101</v>
      </c>
      <c r="I27" s="2"/>
      <c r="J27" s="13">
        <v>2.9999999999999997E-8</v>
      </c>
      <c r="K27" s="6">
        <v>-12.8767123287671</v>
      </c>
      <c r="L27" s="6">
        <v>1.3698630136986401</v>
      </c>
      <c r="M27" s="6">
        <v>8.1735159817351697</v>
      </c>
      <c r="N27" s="6">
        <v>22.237442922374399</v>
      </c>
      <c r="P27" s="2"/>
      <c r="Q27" s="13">
        <v>2.9999999999999997E-8</v>
      </c>
      <c r="R27" s="6">
        <v>-16.282135794330902</v>
      </c>
      <c r="S27" s="6">
        <v>-21.292023731048101</v>
      </c>
      <c r="T27" s="6">
        <v>-20.830586684245201</v>
      </c>
      <c r="U27" s="6">
        <v>-22.412656558997998</v>
      </c>
      <c r="W27" s="122"/>
      <c r="X27" s="122"/>
      <c r="Y27" s="122"/>
    </row>
    <row r="28" spans="2:25">
      <c r="C28" s="13">
        <v>1E-8</v>
      </c>
      <c r="D28" s="6">
        <v>-27.168949771689501</v>
      </c>
      <c r="E28" s="6">
        <v>-19.4063926940639</v>
      </c>
      <c r="F28" s="6">
        <v>-32.648401826483997</v>
      </c>
      <c r="G28" s="6">
        <v>-22.1461187214612</v>
      </c>
      <c r="I28" s="2"/>
      <c r="J28" s="13">
        <v>1E-8</v>
      </c>
      <c r="K28" s="6">
        <v>-16.027397260274</v>
      </c>
      <c r="L28" s="6">
        <v>1.2785388127853901</v>
      </c>
      <c r="M28" s="6">
        <v>28.904109589041099</v>
      </c>
      <c r="N28" s="6">
        <v>30.0456621004566</v>
      </c>
      <c r="P28" s="2"/>
      <c r="Q28" s="13">
        <v>1E-8</v>
      </c>
      <c r="R28" s="6">
        <v>-8.5036255767963098</v>
      </c>
      <c r="S28" s="6">
        <v>-17.205009887936701</v>
      </c>
      <c r="T28" s="6">
        <v>7.5807514831905101</v>
      </c>
      <c r="U28" s="6">
        <v>-13.0520764667106</v>
      </c>
      <c r="W28" s="122"/>
      <c r="X28" s="122"/>
      <c r="Y28" s="122"/>
    </row>
    <row r="29" spans="2:25">
      <c r="C29" s="13">
        <v>3E-9</v>
      </c>
      <c r="D29" s="6">
        <v>-18.264840182648399</v>
      </c>
      <c r="E29" s="6">
        <v>-16.210045662100399</v>
      </c>
      <c r="F29" s="6">
        <v>-15.296803652968</v>
      </c>
      <c r="G29" s="6">
        <v>-13.698630136986299</v>
      </c>
      <c r="I29" s="2"/>
      <c r="J29" s="13">
        <v>3E-9</v>
      </c>
      <c r="K29" s="6">
        <v>-19.817351598173499</v>
      </c>
      <c r="L29" s="6">
        <v>-7.8082191780821804</v>
      </c>
      <c r="M29" s="6">
        <v>18.858447488584499</v>
      </c>
      <c r="N29" s="6">
        <v>21.4611872146119</v>
      </c>
      <c r="P29" s="2"/>
      <c r="Q29" s="13">
        <v>3E-9</v>
      </c>
      <c r="R29" s="6">
        <v>5.6690837178641997</v>
      </c>
      <c r="S29" s="6">
        <v>-14.1067897165458</v>
      </c>
      <c r="T29" s="6">
        <v>14.2386288727752</v>
      </c>
      <c r="U29" s="6">
        <v>4.7462096242583902</v>
      </c>
      <c r="W29" s="122"/>
      <c r="X29" s="122"/>
      <c r="Y29" s="122"/>
    </row>
    <row r="30" spans="2:25">
      <c r="C30" s="13">
        <v>1.0000000000000001E-9</v>
      </c>
      <c r="D30" s="6">
        <v>-24.200913242009101</v>
      </c>
      <c r="E30" s="6">
        <v>-16.894977168949801</v>
      </c>
      <c r="F30" s="6">
        <v>-25.799086757990899</v>
      </c>
      <c r="G30" s="6">
        <v>-17.123287671232902</v>
      </c>
      <c r="I30" s="2"/>
      <c r="J30" s="13">
        <v>1.0000000000000001E-9</v>
      </c>
      <c r="K30" s="6">
        <v>-21.598173515981699</v>
      </c>
      <c r="L30" s="6">
        <v>-11.0502283105023</v>
      </c>
      <c r="M30" s="6">
        <v>31.963470319634698</v>
      </c>
      <c r="N30" s="6">
        <v>41.643835616438402</v>
      </c>
      <c r="P30" s="2"/>
      <c r="Q30" s="13">
        <v>1.0000000000000001E-9</v>
      </c>
      <c r="R30" s="6">
        <v>0.593276203032294</v>
      </c>
      <c r="S30" s="6">
        <v>-13.183915622940001</v>
      </c>
      <c r="T30" s="6">
        <v>12.524719841793001</v>
      </c>
      <c r="U30" s="6">
        <v>6.1964403427818002</v>
      </c>
      <c r="W30" s="122"/>
      <c r="X30" s="122"/>
      <c r="Y30" s="122"/>
    </row>
    <row r="31" spans="2:25">
      <c r="C31" s="13">
        <v>3E-10</v>
      </c>
      <c r="D31" s="6">
        <v>-20.547945205479401</v>
      </c>
      <c r="E31" s="6">
        <v>-22.374429223744301</v>
      </c>
      <c r="F31" s="6">
        <v>-13.4703196347032</v>
      </c>
      <c r="G31" s="6">
        <v>-21.2328767123288</v>
      </c>
      <c r="I31" s="2"/>
      <c r="J31" s="13">
        <v>3E-10</v>
      </c>
      <c r="K31" s="6">
        <v>-4.5662100456615999E-2</v>
      </c>
      <c r="L31" s="6">
        <v>6.4840182648401798</v>
      </c>
      <c r="M31" s="6">
        <v>34.703196347031998</v>
      </c>
      <c r="N31" s="6">
        <v>25.525114155251199</v>
      </c>
      <c r="P31" s="2"/>
      <c r="Q31" s="13">
        <v>3E-10</v>
      </c>
      <c r="R31" s="6">
        <v>11.5359261700725</v>
      </c>
      <c r="S31" s="6">
        <v>-3.6914963744232101</v>
      </c>
      <c r="T31" s="6">
        <v>7.6466710613051996</v>
      </c>
      <c r="U31" s="6">
        <v>-0.725115359261709</v>
      </c>
      <c r="W31" s="122"/>
      <c r="X31" s="122"/>
      <c r="Y31" s="122"/>
    </row>
    <row r="32" spans="2:25">
      <c r="C32" s="2"/>
      <c r="D32" s="2"/>
      <c r="E32" s="2"/>
      <c r="F32" s="2"/>
      <c r="G32" s="2"/>
      <c r="I32" s="2"/>
      <c r="J32" s="2"/>
      <c r="K32" s="2"/>
      <c r="L32" s="2"/>
      <c r="M32" s="2"/>
      <c r="N32" s="2"/>
      <c r="P32" s="2"/>
      <c r="Q32" s="2"/>
      <c r="R32" s="2"/>
      <c r="S32" s="2"/>
      <c r="T32" s="2"/>
      <c r="U32" s="2"/>
      <c r="W32" s="122"/>
      <c r="X32" s="122"/>
      <c r="Y32" s="119"/>
    </row>
    <row r="33" spans="3:25">
      <c r="C33" s="7" t="s">
        <v>75</v>
      </c>
      <c r="D33" s="44" t="s">
        <v>114</v>
      </c>
      <c r="E33" s="2"/>
      <c r="F33" s="2"/>
      <c r="G33" s="2"/>
      <c r="J33" s="7" t="s">
        <v>75</v>
      </c>
      <c r="K33" s="44" t="s">
        <v>114</v>
      </c>
      <c r="L33" s="2"/>
      <c r="M33" s="2"/>
      <c r="N33" s="2"/>
      <c r="Q33" s="7" t="s">
        <v>75</v>
      </c>
      <c r="R33" s="44" t="s">
        <v>114</v>
      </c>
      <c r="S33" s="2"/>
      <c r="T33" s="2"/>
      <c r="U33" s="2"/>
      <c r="W33" s="133" t="s">
        <v>75</v>
      </c>
      <c r="X33" s="134" t="s">
        <v>121</v>
      </c>
      <c r="Y33" s="119"/>
    </row>
    <row r="34" spans="3:25">
      <c r="W34" s="119"/>
      <c r="X34" s="119"/>
      <c r="Y34" s="119"/>
    </row>
    <row r="35" spans="3:25">
      <c r="W35" s="119"/>
      <c r="X35" s="119"/>
      <c r="Y35" s="119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82D11-56BF-4615-B283-3A63FCBCE291}">
  <dimension ref="A1:AH83"/>
  <sheetViews>
    <sheetView zoomScale="55" zoomScaleNormal="55" workbookViewId="0">
      <selection activeCell="X34" sqref="X34"/>
    </sheetView>
  </sheetViews>
  <sheetFormatPr defaultColWidth="9" defaultRowHeight="15.5"/>
  <cols>
    <col min="1" max="1" width="15.1640625" style="29" customWidth="1"/>
    <col min="2" max="2" width="12" style="53" bestFit="1" customWidth="1"/>
    <col min="3" max="3" width="7.4140625" style="29" bestFit="1" customWidth="1"/>
    <col min="4" max="4" width="2.9140625" style="29" bestFit="1" customWidth="1"/>
    <col min="5" max="7" width="9" style="29"/>
    <col min="8" max="8" width="5.1640625" style="29" customWidth="1"/>
    <col min="9" max="9" width="3.58203125" style="29" customWidth="1"/>
    <col min="10" max="10" width="6.1640625" style="52" bestFit="1" customWidth="1"/>
    <col min="11" max="11" width="7.4140625" style="29" bestFit="1" customWidth="1"/>
    <col min="12" max="12" width="2.9140625" style="29" bestFit="1" customWidth="1"/>
    <col min="13" max="15" width="9" style="29"/>
    <col min="16" max="16" width="7.6640625" style="29" customWidth="1"/>
    <col min="17" max="18" width="3.58203125" style="29" customWidth="1"/>
    <col min="19" max="19" width="12" style="29" bestFit="1" customWidth="1"/>
    <col min="20" max="24" width="9" style="29"/>
    <col min="25" max="25" width="5.1640625" style="29" customWidth="1"/>
    <col min="26" max="26" width="3.58203125" style="29" customWidth="1"/>
    <col min="27" max="32" width="9" style="29"/>
    <col min="33" max="34" width="3.58203125" style="29" customWidth="1"/>
    <col min="35" max="35" width="12" style="29" bestFit="1" customWidth="1"/>
    <col min="36" max="41" width="9" style="29"/>
    <col min="42" max="42" width="3.58203125" style="29" customWidth="1"/>
    <col min="43" max="49" width="9" style="29"/>
    <col min="50" max="51" width="3.58203125" style="29" customWidth="1"/>
    <col min="52" max="52" width="12" style="29" bestFit="1" customWidth="1"/>
    <col min="53" max="58" width="9" style="29"/>
    <col min="59" max="59" width="3.58203125" style="29" customWidth="1"/>
    <col min="60" max="66" width="9" style="29"/>
    <col min="67" max="67" width="3.58203125" style="29" customWidth="1"/>
    <col min="68" max="16384" width="9" style="29"/>
  </cols>
  <sheetData>
    <row r="1" spans="1:34" s="48" customFormat="1" ht="18" customHeight="1">
      <c r="A1" s="47" t="s">
        <v>35</v>
      </c>
      <c r="B1" s="53"/>
      <c r="C1" s="29"/>
      <c r="D1" s="29"/>
      <c r="E1" s="29"/>
      <c r="F1" s="29"/>
      <c r="G1" s="29"/>
      <c r="H1" s="29"/>
      <c r="I1" s="29"/>
      <c r="J1" s="52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</row>
    <row r="2" spans="1:34" ht="15" customHeight="1">
      <c r="A2" s="50" t="s">
        <v>122</v>
      </c>
      <c r="B2" s="54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</row>
    <row r="3" spans="1:34" ht="16" thickBot="1"/>
    <row r="4" spans="1:34" ht="16" thickTop="1">
      <c r="B4" s="71"/>
      <c r="C4" s="72"/>
      <c r="D4" s="72"/>
      <c r="E4" s="72"/>
      <c r="F4" s="72"/>
      <c r="G4" s="72"/>
      <c r="H4" s="72"/>
      <c r="I4" s="72"/>
      <c r="J4" s="73"/>
      <c r="K4" s="72"/>
      <c r="L4" s="72"/>
      <c r="M4" s="72"/>
      <c r="N4" s="72"/>
      <c r="O4" s="72"/>
      <c r="P4" s="72"/>
      <c r="Q4" s="74"/>
      <c r="S4" s="71"/>
      <c r="T4" s="72"/>
      <c r="U4" s="72"/>
      <c r="V4" s="72"/>
      <c r="W4" s="72"/>
      <c r="X4" s="72"/>
      <c r="Y4" s="72"/>
      <c r="Z4" s="72"/>
      <c r="AA4" s="73"/>
      <c r="AB4" s="72"/>
      <c r="AC4" s="72"/>
      <c r="AD4" s="72"/>
      <c r="AE4" s="72"/>
      <c r="AF4" s="72"/>
      <c r="AG4" s="74"/>
    </row>
    <row r="5" spans="1:34" ht="23">
      <c r="B5" s="75" t="s">
        <v>123</v>
      </c>
      <c r="Q5" s="76"/>
      <c r="S5" s="75" t="s">
        <v>124</v>
      </c>
      <c r="AA5" s="52"/>
      <c r="AG5" s="76"/>
    </row>
    <row r="6" spans="1:34" ht="15.75" customHeight="1">
      <c r="B6" s="77"/>
      <c r="Q6" s="76"/>
      <c r="S6" s="77"/>
      <c r="AA6" s="52"/>
      <c r="AG6" s="76"/>
    </row>
    <row r="7" spans="1:34" ht="15.75" customHeight="1">
      <c r="B7" s="77" t="s">
        <v>125</v>
      </c>
      <c r="J7" s="53" t="s">
        <v>126</v>
      </c>
      <c r="Q7" s="76"/>
      <c r="S7" s="77"/>
      <c r="AA7" s="52"/>
      <c r="AG7" s="76"/>
    </row>
    <row r="8" spans="1:34" ht="15.75" customHeight="1">
      <c r="B8" s="77"/>
      <c r="C8" s="53"/>
      <c r="D8" s="52"/>
      <c r="J8" s="53"/>
      <c r="K8" s="53"/>
      <c r="L8" s="52"/>
      <c r="Q8" s="76"/>
      <c r="S8" s="77" t="s">
        <v>125</v>
      </c>
      <c r="T8" s="53"/>
      <c r="U8" s="52"/>
      <c r="AA8" s="53" t="s">
        <v>126</v>
      </c>
      <c r="AB8" s="53"/>
      <c r="AC8" s="52"/>
      <c r="AG8" s="76"/>
    </row>
    <row r="9" spans="1:34" ht="15.75" customHeight="1">
      <c r="B9" s="77"/>
      <c r="C9" s="53"/>
      <c r="D9" s="52"/>
      <c r="J9" s="53"/>
      <c r="K9" s="53"/>
      <c r="L9" s="52"/>
      <c r="Q9" s="76"/>
      <c r="S9" s="77"/>
      <c r="T9" s="53"/>
      <c r="U9" s="52"/>
      <c r="AA9" s="53"/>
      <c r="AB9" s="53"/>
      <c r="AC9" s="52"/>
      <c r="AG9" s="76"/>
    </row>
    <row r="10" spans="1:34" ht="15.75" customHeight="1">
      <c r="B10" s="77"/>
      <c r="C10" s="53"/>
      <c r="D10" s="52"/>
      <c r="J10" s="53"/>
      <c r="K10" s="53"/>
      <c r="L10" s="52"/>
      <c r="Q10" s="76"/>
      <c r="S10" s="77"/>
      <c r="T10" s="53"/>
      <c r="U10" s="52"/>
      <c r="AA10" s="53"/>
      <c r="AB10" s="53"/>
      <c r="AC10" s="52"/>
      <c r="AG10" s="76"/>
    </row>
    <row r="11" spans="1:34" ht="15.75" customHeight="1">
      <c r="B11" s="77"/>
      <c r="Q11" s="76"/>
      <c r="S11" s="77"/>
      <c r="AA11" s="52"/>
      <c r="AG11" s="76"/>
    </row>
    <row r="12" spans="1:34" ht="15.75" customHeight="1">
      <c r="B12" s="77"/>
      <c r="Q12" s="76"/>
      <c r="S12" s="77"/>
      <c r="AA12" s="52"/>
      <c r="AG12" s="76"/>
    </row>
    <row r="13" spans="1:34" ht="15.75" customHeight="1">
      <c r="B13" s="77"/>
      <c r="Q13" s="76"/>
      <c r="S13" s="77"/>
      <c r="AA13" s="52"/>
      <c r="AG13" s="76"/>
    </row>
    <row r="14" spans="1:34" ht="15.75" customHeight="1">
      <c r="B14" s="77" t="s">
        <v>127</v>
      </c>
      <c r="C14" s="53"/>
      <c r="D14" s="52"/>
      <c r="J14" s="53" t="s">
        <v>128</v>
      </c>
      <c r="K14" s="53"/>
      <c r="L14" s="52"/>
      <c r="Q14" s="76"/>
      <c r="S14" s="77" t="s">
        <v>127</v>
      </c>
      <c r="T14" s="53"/>
      <c r="U14" s="52"/>
      <c r="AA14" s="53" t="s">
        <v>128</v>
      </c>
      <c r="AB14" s="53"/>
      <c r="AC14" s="52"/>
      <c r="AG14" s="76"/>
    </row>
    <row r="15" spans="1:34" ht="15.75" customHeight="1">
      <c r="B15" s="77"/>
      <c r="C15" s="53"/>
      <c r="D15" s="52"/>
      <c r="K15" s="53"/>
      <c r="L15" s="52"/>
      <c r="Q15" s="76"/>
      <c r="S15" s="77"/>
      <c r="T15" s="53"/>
      <c r="U15" s="52"/>
      <c r="AA15" s="52"/>
      <c r="AB15" s="53"/>
      <c r="AC15" s="52"/>
      <c r="AG15" s="76"/>
    </row>
    <row r="16" spans="1:34" ht="15.75" customHeight="1">
      <c r="B16" s="77"/>
      <c r="C16" s="53"/>
      <c r="D16" s="52"/>
      <c r="K16" s="53"/>
      <c r="L16" s="52"/>
      <c r="Q16" s="76"/>
      <c r="S16" s="77"/>
      <c r="T16" s="53"/>
      <c r="U16" s="52"/>
      <c r="AA16" s="52"/>
      <c r="AB16" s="53"/>
      <c r="AC16" s="52"/>
      <c r="AG16" s="76"/>
    </row>
    <row r="17" spans="2:33" ht="15.75" customHeight="1">
      <c r="B17" s="77"/>
      <c r="Q17" s="76"/>
      <c r="S17" s="77"/>
      <c r="AA17" s="52"/>
      <c r="AG17" s="76"/>
    </row>
    <row r="18" spans="2:33" ht="15.75" customHeight="1">
      <c r="B18" s="77"/>
      <c r="Q18" s="76"/>
      <c r="S18" s="77"/>
      <c r="AA18" s="52"/>
      <c r="AG18" s="76"/>
    </row>
    <row r="19" spans="2:33" ht="15.75" customHeight="1">
      <c r="B19" s="77" t="s">
        <v>129</v>
      </c>
      <c r="C19" s="53"/>
      <c r="D19" s="52"/>
      <c r="J19" s="53" t="s">
        <v>130</v>
      </c>
      <c r="K19" s="53"/>
      <c r="L19" s="52"/>
      <c r="Q19" s="76"/>
      <c r="S19" s="77" t="s">
        <v>129</v>
      </c>
      <c r="T19" s="53"/>
      <c r="U19" s="52"/>
      <c r="AA19" s="53" t="s">
        <v>130</v>
      </c>
      <c r="AB19" s="53"/>
      <c r="AC19" s="52"/>
      <c r="AG19" s="76"/>
    </row>
    <row r="20" spans="2:33" ht="15.75" customHeight="1">
      <c r="B20" s="77"/>
      <c r="C20" s="53"/>
      <c r="D20" s="52"/>
      <c r="K20" s="53"/>
      <c r="L20" s="52"/>
      <c r="Q20" s="76"/>
      <c r="S20" s="77"/>
      <c r="T20" s="53"/>
      <c r="U20" s="52"/>
      <c r="AA20" s="52"/>
      <c r="AB20" s="53"/>
      <c r="AC20" s="52"/>
      <c r="AG20" s="76"/>
    </row>
    <row r="21" spans="2:33" ht="15.75" customHeight="1">
      <c r="B21" s="77"/>
      <c r="Q21" s="76"/>
      <c r="S21" s="77"/>
      <c r="AA21" s="52"/>
      <c r="AG21" s="76"/>
    </row>
    <row r="22" spans="2:33" ht="15.75" customHeight="1">
      <c r="B22" s="77"/>
      <c r="Q22" s="76"/>
      <c r="S22" s="77"/>
      <c r="AA22" s="52"/>
      <c r="AG22" s="76"/>
    </row>
    <row r="23" spans="2:33" ht="15.75" customHeight="1">
      <c r="B23" s="77" t="s">
        <v>131</v>
      </c>
      <c r="C23" s="53"/>
      <c r="D23" s="52"/>
      <c r="J23" s="53" t="s">
        <v>132</v>
      </c>
      <c r="K23" s="53"/>
      <c r="L23" s="52"/>
      <c r="Q23" s="76"/>
      <c r="S23" s="77" t="s">
        <v>131</v>
      </c>
      <c r="T23" s="53"/>
      <c r="U23" s="52"/>
      <c r="AA23" s="53" t="s">
        <v>132</v>
      </c>
      <c r="AB23" s="53"/>
      <c r="AC23" s="52"/>
      <c r="AG23" s="76"/>
    </row>
    <row r="24" spans="2:33" ht="15.75" customHeight="1">
      <c r="B24" s="77"/>
      <c r="C24" s="53"/>
      <c r="D24" s="52"/>
      <c r="J24" s="53"/>
      <c r="K24" s="53"/>
      <c r="L24" s="52"/>
      <c r="Q24" s="76"/>
      <c r="S24" s="77"/>
      <c r="T24" s="53"/>
      <c r="U24" s="52"/>
      <c r="AA24" s="53"/>
      <c r="AB24" s="53"/>
      <c r="AC24" s="52"/>
      <c r="AG24" s="76"/>
    </row>
    <row r="25" spans="2:33" ht="15.75" customHeight="1">
      <c r="B25" s="77"/>
      <c r="C25" s="53"/>
      <c r="D25" s="52"/>
      <c r="J25" s="53"/>
      <c r="K25" s="53"/>
      <c r="L25" s="52"/>
      <c r="Q25" s="76"/>
      <c r="S25" s="77"/>
      <c r="T25" s="53"/>
      <c r="U25" s="52"/>
      <c r="AA25" s="53"/>
      <c r="AB25" s="53"/>
      <c r="AC25" s="52"/>
      <c r="AG25" s="76"/>
    </row>
    <row r="26" spans="2:33" ht="15.75" customHeight="1">
      <c r="B26" s="77"/>
      <c r="C26" s="53"/>
      <c r="D26" s="52"/>
      <c r="J26" s="53"/>
      <c r="K26" s="53"/>
      <c r="L26" s="52"/>
      <c r="Q26" s="76"/>
      <c r="S26" s="77"/>
      <c r="T26" s="53"/>
      <c r="U26" s="52"/>
      <c r="AA26" s="53"/>
      <c r="AB26" s="53"/>
      <c r="AC26" s="52"/>
      <c r="AG26" s="76"/>
    </row>
    <row r="27" spans="2:33" ht="15.75" customHeight="1">
      <c r="B27" s="77" t="s">
        <v>133</v>
      </c>
      <c r="J27" s="53" t="s">
        <v>133</v>
      </c>
      <c r="Q27" s="76"/>
      <c r="S27" s="77"/>
      <c r="AA27" s="52"/>
      <c r="AG27" s="76"/>
    </row>
    <row r="28" spans="2:33" ht="15.75" customHeight="1">
      <c r="B28" s="77"/>
      <c r="C28" s="53"/>
      <c r="D28" s="52"/>
      <c r="J28" s="53"/>
      <c r="K28" s="53"/>
      <c r="L28" s="52"/>
      <c r="Q28" s="76"/>
      <c r="S28" s="77" t="s">
        <v>133</v>
      </c>
      <c r="T28" s="53"/>
      <c r="U28" s="52"/>
      <c r="AA28" s="53" t="s">
        <v>133</v>
      </c>
      <c r="AB28" s="53"/>
      <c r="AC28" s="52"/>
      <c r="AG28" s="76"/>
    </row>
    <row r="29" spans="2:33" ht="15.75" customHeight="1">
      <c r="B29" s="77"/>
      <c r="C29" s="53"/>
      <c r="D29" s="52"/>
      <c r="J29" s="53"/>
      <c r="K29" s="53"/>
      <c r="L29" s="52"/>
      <c r="Q29" s="76"/>
      <c r="S29" s="77"/>
      <c r="T29" s="53"/>
      <c r="U29" s="52"/>
      <c r="AA29" s="53"/>
      <c r="AB29" s="53"/>
      <c r="AC29" s="52"/>
      <c r="AG29" s="76"/>
    </row>
    <row r="30" spans="2:33" ht="15.75" customHeight="1">
      <c r="B30" s="77"/>
      <c r="Q30" s="76"/>
      <c r="S30" s="77"/>
      <c r="AA30" s="52"/>
      <c r="AG30" s="76"/>
    </row>
    <row r="31" spans="2:33" ht="15.75" customHeight="1">
      <c r="B31" s="77"/>
      <c r="Q31" s="76"/>
      <c r="S31" s="77"/>
      <c r="AA31" s="52"/>
      <c r="AG31" s="76"/>
    </row>
    <row r="32" spans="2:33" ht="15.75" customHeight="1">
      <c r="B32" s="77" t="s">
        <v>134</v>
      </c>
      <c r="Q32" s="76"/>
      <c r="S32" s="77"/>
      <c r="AA32" s="52"/>
      <c r="AG32" s="76"/>
    </row>
    <row r="33" spans="2:33" ht="15.75" customHeight="1">
      <c r="B33" s="77"/>
      <c r="C33" s="53"/>
      <c r="D33" s="52"/>
      <c r="Q33" s="76"/>
      <c r="S33" s="77" t="s">
        <v>134</v>
      </c>
      <c r="T33" s="53"/>
      <c r="U33" s="52"/>
      <c r="AA33" s="52"/>
      <c r="AG33" s="76"/>
    </row>
    <row r="34" spans="2:33" ht="15.75" customHeight="1">
      <c r="B34" s="77"/>
      <c r="Q34" s="76"/>
      <c r="S34" s="77"/>
      <c r="AA34" s="52"/>
      <c r="AG34" s="76"/>
    </row>
    <row r="35" spans="2:33" ht="15.75" customHeight="1">
      <c r="B35" s="77"/>
      <c r="Q35" s="76"/>
      <c r="S35" s="77"/>
      <c r="AA35" s="52"/>
      <c r="AG35" s="76"/>
    </row>
    <row r="36" spans="2:33" ht="15.75" customHeight="1">
      <c r="B36" s="77"/>
      <c r="Q36" s="76"/>
      <c r="S36" s="77"/>
      <c r="AA36" s="52"/>
      <c r="AG36" s="76"/>
    </row>
    <row r="37" spans="2:33" ht="15.75" customHeight="1">
      <c r="B37" s="77"/>
      <c r="Q37" s="76"/>
      <c r="S37" s="77"/>
      <c r="AA37" s="52"/>
      <c r="AG37" s="76"/>
    </row>
    <row r="38" spans="2:33" ht="15.75" customHeight="1">
      <c r="B38" s="77" t="s">
        <v>135</v>
      </c>
      <c r="C38" s="53"/>
      <c r="D38" s="52"/>
      <c r="Q38" s="76"/>
      <c r="S38" s="77" t="s">
        <v>135</v>
      </c>
      <c r="T38" s="53"/>
      <c r="U38" s="52"/>
      <c r="AA38" s="52"/>
      <c r="AG38" s="76"/>
    </row>
    <row r="39" spans="2:33" ht="15.75" customHeight="1">
      <c r="B39" s="77"/>
      <c r="C39" s="53"/>
      <c r="D39" s="52"/>
      <c r="Q39" s="76"/>
      <c r="S39" s="77"/>
      <c r="T39" s="53"/>
      <c r="U39" s="52"/>
      <c r="AA39" s="52"/>
      <c r="AG39" s="76"/>
    </row>
    <row r="40" spans="2:33" ht="15.75" customHeight="1">
      <c r="B40" s="77"/>
      <c r="C40" s="53"/>
      <c r="D40" s="52"/>
      <c r="Q40" s="76"/>
      <c r="S40" s="77"/>
      <c r="T40" s="53"/>
      <c r="U40" s="52"/>
      <c r="AA40" s="52"/>
      <c r="AG40" s="76"/>
    </row>
    <row r="41" spans="2:33" ht="15.75" customHeight="1" thickBot="1">
      <c r="B41" s="78"/>
      <c r="C41" s="79"/>
      <c r="D41" s="79"/>
      <c r="E41" s="79"/>
      <c r="F41" s="79"/>
      <c r="G41" s="79"/>
      <c r="H41" s="79"/>
      <c r="I41" s="79"/>
      <c r="J41" s="80"/>
      <c r="K41" s="79"/>
      <c r="L41" s="79"/>
      <c r="M41" s="79"/>
      <c r="N41" s="79"/>
      <c r="O41" s="79"/>
      <c r="P41" s="79"/>
      <c r="Q41" s="81"/>
      <c r="S41" s="78"/>
      <c r="T41" s="79"/>
      <c r="U41" s="79"/>
      <c r="V41" s="79"/>
      <c r="W41" s="79"/>
      <c r="X41" s="79"/>
      <c r="Y41" s="79"/>
      <c r="Z41" s="79"/>
      <c r="AA41" s="80"/>
      <c r="AB41" s="79"/>
      <c r="AC41" s="79"/>
      <c r="AD41" s="79"/>
      <c r="AE41" s="79"/>
      <c r="AF41" s="79"/>
      <c r="AG41" s="81"/>
    </row>
    <row r="42" spans="2:33" ht="15.75" customHeight="1" thickTop="1"/>
    <row r="43" spans="2:33" ht="15.75" customHeight="1" thickBot="1"/>
    <row r="44" spans="2:33" ht="15.75" customHeight="1" thickTop="1">
      <c r="B44" s="71"/>
      <c r="C44" s="72"/>
      <c r="D44" s="72"/>
      <c r="E44" s="72"/>
      <c r="F44" s="72"/>
      <c r="G44" s="72"/>
      <c r="H44" s="72"/>
      <c r="I44" s="72"/>
      <c r="J44" s="73"/>
      <c r="K44" s="72"/>
      <c r="L44" s="72"/>
      <c r="M44" s="72"/>
      <c r="N44" s="72"/>
      <c r="O44" s="72"/>
      <c r="P44" s="72"/>
      <c r="Q44" s="74"/>
      <c r="S44" s="71"/>
      <c r="T44" s="72"/>
      <c r="U44" s="72"/>
      <c r="V44" s="72"/>
      <c r="W44" s="72"/>
      <c r="X44" s="72"/>
      <c r="Y44" s="72"/>
      <c r="Z44" s="72"/>
      <c r="AA44" s="73"/>
      <c r="AB44" s="72"/>
      <c r="AC44" s="72"/>
      <c r="AD44" s="72"/>
      <c r="AE44" s="72"/>
      <c r="AF44" s="72"/>
      <c r="AG44" s="74"/>
    </row>
    <row r="45" spans="2:33" ht="15.75" customHeight="1">
      <c r="B45" s="75" t="s">
        <v>136</v>
      </c>
      <c r="Q45" s="76"/>
      <c r="S45" s="75" t="s">
        <v>137</v>
      </c>
      <c r="AA45" s="52"/>
      <c r="AG45" s="76"/>
    </row>
    <row r="46" spans="2:33" ht="15.75" customHeight="1">
      <c r="B46" s="77"/>
      <c r="Q46" s="76"/>
      <c r="S46" s="77"/>
      <c r="AA46" s="52"/>
      <c r="AG46" s="76"/>
    </row>
    <row r="47" spans="2:33" ht="15.75" customHeight="1">
      <c r="B47" s="77" t="s">
        <v>125</v>
      </c>
      <c r="J47" s="53" t="s">
        <v>126</v>
      </c>
      <c r="Q47" s="76"/>
      <c r="S47" s="77"/>
      <c r="AA47" s="52"/>
      <c r="AG47" s="76"/>
    </row>
    <row r="48" spans="2:33" ht="15.75" customHeight="1">
      <c r="B48" s="77"/>
      <c r="C48" s="53"/>
      <c r="D48" s="52"/>
      <c r="J48" s="53"/>
      <c r="K48" s="53"/>
      <c r="L48" s="52"/>
      <c r="Q48" s="76"/>
      <c r="S48" s="77" t="s">
        <v>125</v>
      </c>
      <c r="T48" s="53"/>
      <c r="U48" s="52"/>
      <c r="AA48" s="53" t="s">
        <v>126</v>
      </c>
      <c r="AB48" s="53"/>
      <c r="AC48" s="52"/>
      <c r="AG48" s="76"/>
    </row>
    <row r="49" spans="2:33" ht="15.75" customHeight="1">
      <c r="B49" s="77"/>
      <c r="C49" s="53"/>
      <c r="D49" s="52"/>
      <c r="J49" s="53"/>
      <c r="K49" s="53"/>
      <c r="L49" s="52"/>
      <c r="Q49" s="76"/>
      <c r="S49" s="77"/>
      <c r="T49" s="53"/>
      <c r="U49" s="52"/>
      <c r="AA49" s="53"/>
      <c r="AB49" s="53"/>
      <c r="AC49" s="52"/>
      <c r="AG49" s="76"/>
    </row>
    <row r="50" spans="2:33" ht="15.75" customHeight="1">
      <c r="B50" s="77"/>
      <c r="C50" s="53"/>
      <c r="D50" s="52"/>
      <c r="J50" s="53"/>
      <c r="K50" s="53"/>
      <c r="L50" s="52"/>
      <c r="Q50" s="76"/>
      <c r="S50" s="77"/>
      <c r="T50" s="53"/>
      <c r="U50" s="52"/>
      <c r="AA50" s="53"/>
      <c r="AB50" s="53"/>
      <c r="AC50" s="52"/>
      <c r="AG50" s="76"/>
    </row>
    <row r="51" spans="2:33" ht="15.75" customHeight="1">
      <c r="B51" s="77"/>
      <c r="C51" s="53"/>
      <c r="D51" s="52"/>
      <c r="J51" s="53"/>
      <c r="K51" s="53"/>
      <c r="L51" s="52"/>
      <c r="Q51" s="76"/>
      <c r="S51" s="77"/>
      <c r="T51" s="53"/>
      <c r="U51" s="52"/>
      <c r="AA51" s="53"/>
      <c r="AB51" s="53"/>
      <c r="AC51" s="52"/>
      <c r="AG51" s="76"/>
    </row>
    <row r="52" spans="2:33" ht="15.75" customHeight="1">
      <c r="B52" s="77"/>
      <c r="Q52" s="76"/>
      <c r="S52" s="77"/>
      <c r="AA52" s="52"/>
      <c r="AG52" s="76"/>
    </row>
    <row r="53" spans="2:33" ht="15.75" customHeight="1">
      <c r="B53" s="77"/>
      <c r="Q53" s="76"/>
      <c r="S53" s="77"/>
      <c r="AA53" s="52"/>
      <c r="AG53" s="76"/>
    </row>
    <row r="54" spans="2:33" ht="15.75" customHeight="1">
      <c r="B54" s="77"/>
      <c r="Q54" s="76"/>
      <c r="S54" s="77"/>
      <c r="AA54" s="52"/>
      <c r="AG54" s="76"/>
    </row>
    <row r="55" spans="2:33" ht="15.75" customHeight="1">
      <c r="B55" s="77" t="s">
        <v>127</v>
      </c>
      <c r="C55" s="53"/>
      <c r="D55" s="52"/>
      <c r="J55" s="53" t="s">
        <v>128</v>
      </c>
      <c r="K55" s="53"/>
      <c r="L55" s="52"/>
      <c r="Q55" s="76"/>
      <c r="S55" s="77" t="s">
        <v>127</v>
      </c>
      <c r="T55" s="53"/>
      <c r="U55" s="52"/>
      <c r="AA55" s="53" t="s">
        <v>128</v>
      </c>
      <c r="AB55" s="53"/>
      <c r="AC55" s="52"/>
      <c r="AG55" s="76"/>
    </row>
    <row r="56" spans="2:33" ht="15.75" customHeight="1">
      <c r="B56" s="77"/>
      <c r="C56" s="53"/>
      <c r="D56" s="52"/>
      <c r="K56" s="53"/>
      <c r="L56" s="52"/>
      <c r="Q56" s="76"/>
      <c r="S56" s="77"/>
      <c r="T56" s="53"/>
      <c r="U56" s="52"/>
      <c r="AA56" s="52"/>
      <c r="AB56" s="53"/>
      <c r="AC56" s="52"/>
      <c r="AG56" s="76"/>
    </row>
    <row r="57" spans="2:33" ht="15.75" customHeight="1">
      <c r="B57" s="77"/>
      <c r="C57" s="53"/>
      <c r="D57" s="52"/>
      <c r="K57" s="53"/>
      <c r="L57" s="52"/>
      <c r="Q57" s="76"/>
      <c r="S57" s="77"/>
      <c r="T57" s="53"/>
      <c r="U57" s="52"/>
      <c r="AA57" s="52"/>
      <c r="AB57" s="53"/>
      <c r="AC57" s="52"/>
      <c r="AG57" s="76"/>
    </row>
    <row r="58" spans="2:33" ht="15.75" customHeight="1">
      <c r="B58" s="77"/>
      <c r="Q58" s="76"/>
      <c r="S58" s="77"/>
      <c r="AA58" s="52"/>
      <c r="AG58" s="76"/>
    </row>
    <row r="59" spans="2:33" ht="15.75" customHeight="1">
      <c r="B59" s="77"/>
      <c r="Q59" s="76"/>
      <c r="S59" s="77"/>
      <c r="AA59" s="52"/>
      <c r="AG59" s="76"/>
    </row>
    <row r="60" spans="2:33" ht="15.75" customHeight="1">
      <c r="B60" s="77" t="s">
        <v>129</v>
      </c>
      <c r="C60" s="53"/>
      <c r="D60" s="52"/>
      <c r="J60" s="53" t="s">
        <v>130</v>
      </c>
      <c r="K60" s="53"/>
      <c r="L60" s="52"/>
      <c r="Q60" s="76"/>
      <c r="S60" s="77" t="s">
        <v>129</v>
      </c>
      <c r="T60" s="53"/>
      <c r="U60" s="52"/>
      <c r="AA60" s="53" t="s">
        <v>130</v>
      </c>
      <c r="AB60" s="53"/>
      <c r="AC60" s="52"/>
      <c r="AG60" s="76"/>
    </row>
    <row r="61" spans="2:33" ht="15.75" customHeight="1">
      <c r="B61" s="77"/>
      <c r="C61" s="53"/>
      <c r="D61" s="52"/>
      <c r="K61" s="53"/>
      <c r="L61" s="52"/>
      <c r="Q61" s="76"/>
      <c r="S61" s="77"/>
      <c r="T61" s="53"/>
      <c r="U61" s="52"/>
      <c r="AA61" s="52"/>
      <c r="AB61" s="53"/>
      <c r="AC61" s="52"/>
      <c r="AG61" s="76"/>
    </row>
    <row r="62" spans="2:33" ht="15.75" customHeight="1">
      <c r="B62" s="77"/>
      <c r="Q62" s="76"/>
      <c r="S62" s="77"/>
      <c r="AA62" s="52"/>
      <c r="AG62" s="76"/>
    </row>
    <row r="63" spans="2:33" ht="15.75" customHeight="1">
      <c r="B63" s="77"/>
      <c r="Q63" s="76"/>
      <c r="S63" s="77"/>
      <c r="AA63" s="52"/>
      <c r="AG63" s="76"/>
    </row>
    <row r="64" spans="2:33" ht="15.75" customHeight="1">
      <c r="B64" s="77" t="s">
        <v>131</v>
      </c>
      <c r="C64" s="53"/>
      <c r="D64" s="52"/>
      <c r="J64" s="53" t="s">
        <v>132</v>
      </c>
      <c r="K64" s="53"/>
      <c r="L64" s="52"/>
      <c r="Q64" s="76"/>
      <c r="S64" s="77" t="s">
        <v>131</v>
      </c>
      <c r="T64" s="53"/>
      <c r="U64" s="52"/>
      <c r="AA64" s="53" t="s">
        <v>132</v>
      </c>
      <c r="AB64" s="53"/>
      <c r="AC64" s="52"/>
      <c r="AG64" s="76"/>
    </row>
    <row r="65" spans="2:33" ht="15.75" customHeight="1">
      <c r="B65" s="77"/>
      <c r="C65" s="53"/>
      <c r="D65" s="52"/>
      <c r="J65" s="53"/>
      <c r="K65" s="53"/>
      <c r="L65" s="52"/>
      <c r="Q65" s="76"/>
      <c r="S65" s="77"/>
      <c r="T65" s="53"/>
      <c r="U65" s="52"/>
      <c r="AA65" s="53"/>
      <c r="AB65" s="53"/>
      <c r="AC65" s="52"/>
      <c r="AG65" s="76"/>
    </row>
    <row r="66" spans="2:33" ht="15.75" customHeight="1">
      <c r="B66" s="77"/>
      <c r="C66" s="53"/>
      <c r="D66" s="52"/>
      <c r="J66" s="53"/>
      <c r="K66" s="53"/>
      <c r="L66" s="52"/>
      <c r="Q66" s="76"/>
      <c r="S66" s="77"/>
      <c r="T66" s="53"/>
      <c r="U66" s="52"/>
      <c r="AA66" s="53"/>
      <c r="AB66" s="53"/>
      <c r="AC66" s="52"/>
      <c r="AG66" s="76"/>
    </row>
    <row r="67" spans="2:33" ht="15.75" customHeight="1">
      <c r="B67" s="77"/>
      <c r="C67" s="53"/>
      <c r="D67" s="52"/>
      <c r="J67" s="53"/>
      <c r="K67" s="53"/>
      <c r="L67" s="52"/>
      <c r="Q67" s="76"/>
      <c r="S67" s="77"/>
      <c r="T67" s="53"/>
      <c r="U67" s="52"/>
      <c r="AA67" s="53"/>
      <c r="AB67" s="53"/>
      <c r="AC67" s="52"/>
      <c r="AG67" s="76"/>
    </row>
    <row r="68" spans="2:33" ht="15.75" customHeight="1">
      <c r="B68" s="77"/>
      <c r="Q68" s="76"/>
      <c r="S68" s="77"/>
      <c r="AA68" s="52"/>
      <c r="AG68" s="76"/>
    </row>
    <row r="69" spans="2:33" ht="15.75" customHeight="1">
      <c r="B69" s="77" t="s">
        <v>133</v>
      </c>
      <c r="C69" s="53"/>
      <c r="D69" s="52"/>
      <c r="J69" s="53" t="s">
        <v>133</v>
      </c>
      <c r="K69" s="53"/>
      <c r="L69" s="52"/>
      <c r="Q69" s="76"/>
      <c r="S69" s="77" t="s">
        <v>133</v>
      </c>
      <c r="T69" s="53"/>
      <c r="U69" s="52"/>
      <c r="AA69" s="53" t="s">
        <v>133</v>
      </c>
      <c r="AB69" s="53"/>
      <c r="AC69" s="52"/>
      <c r="AG69" s="76"/>
    </row>
    <row r="70" spans="2:33" ht="15.75" customHeight="1">
      <c r="B70" s="77"/>
      <c r="Q70" s="76"/>
      <c r="S70" s="77"/>
      <c r="AA70" s="52"/>
      <c r="AG70" s="76"/>
    </row>
    <row r="71" spans="2:33" ht="15.75" customHeight="1">
      <c r="B71" s="77"/>
      <c r="Q71" s="76"/>
      <c r="S71" s="77"/>
      <c r="AA71" s="52"/>
      <c r="AG71" s="76"/>
    </row>
    <row r="72" spans="2:33" ht="15.75" customHeight="1">
      <c r="B72" s="77"/>
      <c r="Q72" s="76"/>
      <c r="S72" s="77"/>
      <c r="AA72" s="52"/>
      <c r="AG72" s="76"/>
    </row>
    <row r="73" spans="2:33" ht="15.75" customHeight="1">
      <c r="B73" s="77"/>
      <c r="Q73" s="76"/>
      <c r="S73" s="77"/>
      <c r="AA73" s="52"/>
      <c r="AG73" s="76"/>
    </row>
    <row r="74" spans="2:33" ht="15.75" customHeight="1">
      <c r="B74" s="77" t="s">
        <v>134</v>
      </c>
      <c r="C74" s="53"/>
      <c r="D74" s="52"/>
      <c r="Q74" s="76"/>
      <c r="S74" s="77" t="s">
        <v>134</v>
      </c>
      <c r="T74" s="53"/>
      <c r="U74" s="52"/>
      <c r="AA74" s="52"/>
      <c r="AG74" s="76"/>
    </row>
    <row r="75" spans="2:33" ht="15.75" customHeight="1">
      <c r="B75" s="77"/>
      <c r="C75" s="53"/>
      <c r="D75" s="52"/>
      <c r="Q75" s="76"/>
      <c r="S75" s="77"/>
      <c r="T75" s="53"/>
      <c r="U75" s="52"/>
      <c r="AA75" s="52"/>
      <c r="AG75" s="76"/>
    </row>
    <row r="76" spans="2:33" ht="15.75" customHeight="1">
      <c r="B76" s="77"/>
      <c r="Q76" s="76"/>
      <c r="S76" s="77"/>
      <c r="AA76" s="52"/>
      <c r="AG76" s="76"/>
    </row>
    <row r="77" spans="2:33" ht="15.75" customHeight="1">
      <c r="B77" s="77"/>
      <c r="Q77" s="76"/>
      <c r="S77" s="77"/>
      <c r="AA77" s="52"/>
      <c r="AG77" s="76"/>
    </row>
    <row r="78" spans="2:33" ht="15.75" customHeight="1">
      <c r="B78" s="77"/>
      <c r="Q78" s="76"/>
      <c r="S78" s="77"/>
      <c r="AA78" s="52"/>
      <c r="AG78" s="76"/>
    </row>
    <row r="79" spans="2:33" ht="15.75" customHeight="1">
      <c r="B79" s="77" t="s">
        <v>135</v>
      </c>
      <c r="C79" s="53"/>
      <c r="D79" s="52"/>
      <c r="Q79" s="76"/>
      <c r="S79" s="77" t="s">
        <v>135</v>
      </c>
      <c r="T79" s="53"/>
      <c r="U79" s="52"/>
      <c r="AA79" s="52"/>
      <c r="AG79" s="76"/>
    </row>
    <row r="80" spans="2:33" ht="15.75" customHeight="1">
      <c r="B80" s="77"/>
      <c r="C80" s="53"/>
      <c r="D80" s="52"/>
      <c r="Q80" s="76"/>
      <c r="S80" s="77"/>
      <c r="T80" s="53"/>
      <c r="U80" s="52"/>
      <c r="AA80" s="52"/>
      <c r="AG80" s="76"/>
    </row>
    <row r="81" spans="2:33" ht="15.75" customHeight="1">
      <c r="B81" s="77"/>
      <c r="C81" s="53"/>
      <c r="D81" s="52"/>
      <c r="Q81" s="76"/>
      <c r="S81" s="77"/>
      <c r="T81" s="53"/>
      <c r="U81" s="52"/>
      <c r="AA81" s="52"/>
      <c r="AG81" s="76"/>
    </row>
    <row r="82" spans="2:33" ht="15.75" customHeight="1" thickBot="1">
      <c r="B82" s="78"/>
      <c r="C82" s="79"/>
      <c r="D82" s="79"/>
      <c r="E82" s="79"/>
      <c r="F82" s="79"/>
      <c r="G82" s="79"/>
      <c r="H82" s="79"/>
      <c r="I82" s="79"/>
      <c r="J82" s="80"/>
      <c r="K82" s="79"/>
      <c r="L82" s="79"/>
      <c r="M82" s="79"/>
      <c r="N82" s="79"/>
      <c r="O82" s="79"/>
      <c r="P82" s="79"/>
      <c r="Q82" s="81"/>
      <c r="S82" s="78"/>
      <c r="T82" s="79"/>
      <c r="U82" s="79"/>
      <c r="V82" s="79"/>
      <c r="W82" s="79"/>
      <c r="X82" s="79"/>
      <c r="Y82" s="79"/>
      <c r="Z82" s="79"/>
      <c r="AA82" s="80"/>
      <c r="AB82" s="79"/>
      <c r="AC82" s="79"/>
      <c r="AD82" s="79"/>
      <c r="AE82" s="79"/>
      <c r="AF82" s="79"/>
      <c r="AG82" s="81"/>
    </row>
    <row r="83" spans="2:33" ht="16" thickTop="1"/>
  </sheetData>
  <phoneticPr fontId="1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0E519-829E-4241-B99D-BF0C79CF0596}">
  <dimension ref="A1:P18"/>
  <sheetViews>
    <sheetView zoomScaleNormal="100" workbookViewId="0">
      <selection activeCell="X34" sqref="X34"/>
    </sheetView>
  </sheetViews>
  <sheetFormatPr defaultRowHeight="14"/>
  <cols>
    <col min="1" max="1" width="15.1640625" customWidth="1"/>
    <col min="2" max="2" width="3.1640625" customWidth="1"/>
    <col min="3" max="3" width="12" bestFit="1" customWidth="1"/>
    <col min="5" max="5" width="2.9140625" bestFit="1" customWidth="1"/>
    <col min="8" max="9" width="5.58203125" customWidth="1"/>
    <col min="10" max="10" width="5" customWidth="1"/>
    <col min="11" max="11" width="12" bestFit="1" customWidth="1"/>
    <col min="15" max="15" width="3.58203125" customWidth="1"/>
  </cols>
  <sheetData>
    <row r="1" spans="1:16" s="48" customFormat="1" ht="18" customHeight="1">
      <c r="A1" s="47" t="s">
        <v>38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s="29" customFormat="1" ht="15" customHeight="1">
      <c r="A2" s="50" t="s">
        <v>138</v>
      </c>
      <c r="B2" s="47"/>
      <c r="C2" s="54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s="29" customFormat="1" ht="15" customHeight="1" thickBot="1">
      <c r="A3" s="50"/>
      <c r="B3" s="47"/>
      <c r="C3" s="54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6" s="29" customFormat="1" ht="15" customHeight="1">
      <c r="A4" s="50"/>
      <c r="B4" s="82"/>
      <c r="C4" s="83"/>
      <c r="D4" s="84"/>
      <c r="E4" s="84"/>
      <c r="F4" s="84"/>
      <c r="G4" s="84"/>
      <c r="H4" s="85"/>
      <c r="J4" s="93"/>
      <c r="K4" s="84"/>
      <c r="L4" s="94"/>
      <c r="M4" s="84"/>
      <c r="N4" s="84"/>
      <c r="O4" s="85"/>
    </row>
    <row r="5" spans="1:16" ht="15.5">
      <c r="B5" s="86"/>
      <c r="C5" s="53" t="s">
        <v>112</v>
      </c>
      <c r="D5" s="29"/>
      <c r="E5" s="29"/>
      <c r="F5" s="29"/>
      <c r="G5" s="29"/>
      <c r="H5" s="87"/>
      <c r="I5" s="29"/>
      <c r="J5" s="95"/>
      <c r="K5" s="53" t="s">
        <v>118</v>
      </c>
      <c r="L5" s="52"/>
      <c r="M5" s="29"/>
      <c r="N5" s="29"/>
      <c r="O5" s="87"/>
      <c r="P5" s="29"/>
    </row>
    <row r="6" spans="1:16" ht="15.5">
      <c r="B6" s="86"/>
      <c r="C6" s="53"/>
      <c r="D6" s="29"/>
      <c r="E6" s="29"/>
      <c r="F6" s="29"/>
      <c r="G6" s="29"/>
      <c r="H6" s="87"/>
      <c r="I6" s="29"/>
      <c r="J6" s="95"/>
      <c r="K6" s="29"/>
      <c r="L6" s="52"/>
      <c r="M6" s="29"/>
      <c r="N6" s="29"/>
      <c r="O6" s="89"/>
    </row>
    <row r="7" spans="1:16" ht="15.5">
      <c r="B7" s="88"/>
      <c r="C7" s="53"/>
      <c r="D7" s="53"/>
      <c r="E7" s="52"/>
      <c r="H7" s="89"/>
      <c r="J7" s="88"/>
      <c r="K7" s="53"/>
      <c r="L7" s="53"/>
      <c r="M7" s="52"/>
      <c r="O7" s="89"/>
    </row>
    <row r="8" spans="1:16" ht="15.5">
      <c r="B8" s="88"/>
      <c r="C8" s="53" t="s">
        <v>125</v>
      </c>
      <c r="D8" s="53"/>
      <c r="E8" s="52"/>
      <c r="H8" s="89"/>
      <c r="J8" s="88"/>
      <c r="K8" s="53" t="s">
        <v>125</v>
      </c>
      <c r="L8" s="53"/>
      <c r="M8" s="52"/>
      <c r="O8" s="89"/>
    </row>
    <row r="9" spans="1:16" ht="15.5">
      <c r="B9" s="88"/>
      <c r="C9" s="53"/>
      <c r="D9" s="53"/>
      <c r="E9" s="52"/>
      <c r="H9" s="89"/>
      <c r="J9" s="88"/>
      <c r="K9" s="53"/>
      <c r="L9" s="53"/>
      <c r="M9" s="52"/>
      <c r="O9" s="89"/>
    </row>
    <row r="10" spans="1:16">
      <c r="B10" s="88"/>
      <c r="H10" s="89"/>
      <c r="J10" s="88"/>
      <c r="O10" s="89"/>
    </row>
    <row r="11" spans="1:16">
      <c r="B11" s="88"/>
      <c r="H11" s="89"/>
      <c r="J11" s="88"/>
      <c r="O11" s="89"/>
    </row>
    <row r="12" spans="1:16">
      <c r="B12" s="88"/>
      <c r="H12" s="89"/>
      <c r="J12" s="88"/>
      <c r="O12" s="89"/>
    </row>
    <row r="13" spans="1:16">
      <c r="B13" s="88"/>
      <c r="H13" s="89"/>
      <c r="J13" s="88"/>
      <c r="O13" s="89"/>
    </row>
    <row r="14" spans="1:16" ht="21" customHeight="1">
      <c r="B14" s="88"/>
      <c r="C14" s="53" t="s">
        <v>133</v>
      </c>
      <c r="H14" s="89"/>
      <c r="J14" s="88"/>
      <c r="K14" s="53" t="s">
        <v>133</v>
      </c>
      <c r="O14" s="89"/>
    </row>
    <row r="15" spans="1:16" ht="15.5">
      <c r="B15" s="88"/>
      <c r="C15" s="53"/>
      <c r="D15" s="53"/>
      <c r="E15" s="52"/>
      <c r="H15" s="89"/>
      <c r="J15" s="88"/>
      <c r="K15" s="53"/>
      <c r="L15" s="53"/>
      <c r="M15" s="52"/>
      <c r="O15" s="89"/>
    </row>
    <row r="16" spans="1:16" ht="15.5">
      <c r="B16" s="88"/>
      <c r="C16" s="53"/>
      <c r="D16" s="53"/>
      <c r="E16" s="52"/>
      <c r="H16" s="89"/>
      <c r="J16" s="88"/>
      <c r="K16" s="53"/>
      <c r="L16" s="53"/>
      <c r="M16" s="52"/>
      <c r="O16" s="89"/>
    </row>
    <row r="17" spans="2:15" ht="15.5">
      <c r="B17" s="88"/>
      <c r="C17" s="53"/>
      <c r="D17" s="53"/>
      <c r="E17" s="52"/>
      <c r="H17" s="89"/>
      <c r="J17" s="88"/>
      <c r="K17" s="53"/>
      <c r="L17" s="53"/>
      <c r="M17" s="52"/>
      <c r="O17" s="89"/>
    </row>
    <row r="18" spans="2:15" ht="14.5" thickBot="1">
      <c r="B18" s="90"/>
      <c r="C18" s="91"/>
      <c r="D18" s="91"/>
      <c r="E18" s="91"/>
      <c r="F18" s="91"/>
      <c r="G18" s="91"/>
      <c r="H18" s="92"/>
      <c r="J18" s="90"/>
      <c r="K18" s="91"/>
      <c r="L18" s="91"/>
      <c r="M18" s="91"/>
      <c r="N18" s="91"/>
      <c r="O18" s="92"/>
    </row>
  </sheetData>
  <phoneticPr fontId="1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F301E-8326-4BFC-B120-3071DA6D6E80}">
  <dimension ref="A1:Y14"/>
  <sheetViews>
    <sheetView zoomScale="85" zoomScaleNormal="85" workbookViewId="0">
      <selection activeCell="D19" sqref="D19"/>
    </sheetView>
  </sheetViews>
  <sheetFormatPr defaultRowHeight="14"/>
  <cols>
    <col min="1" max="1" width="14.6640625" customWidth="1"/>
    <col min="2" max="2" width="20.1640625" bestFit="1" customWidth="1"/>
    <col min="3" max="8" width="7.9140625" bestFit="1" customWidth="1"/>
    <col min="9" max="9" width="5.58203125" customWidth="1"/>
    <col min="10" max="10" width="20.1640625" bestFit="1" customWidth="1"/>
    <col min="11" max="13" width="4.4140625" bestFit="1" customWidth="1"/>
    <col min="14" max="16" width="5.1640625" bestFit="1" customWidth="1"/>
    <col min="17" max="17" width="5.58203125" customWidth="1"/>
    <col min="18" max="18" width="20.1640625" bestFit="1" customWidth="1"/>
    <col min="19" max="21" width="7" bestFit="1" customWidth="1"/>
    <col min="22" max="24" width="7.9140625" bestFit="1" customWidth="1"/>
  </cols>
  <sheetData>
    <row r="1" spans="1:25" s="48" customFormat="1" ht="18" customHeight="1">
      <c r="A1" s="47" t="s">
        <v>40</v>
      </c>
      <c r="B1" s="47"/>
      <c r="C1" s="54"/>
    </row>
    <row r="2" spans="1:25" s="29" customFormat="1" ht="15" customHeight="1">
      <c r="A2" s="50" t="s">
        <v>139</v>
      </c>
      <c r="B2" s="47"/>
      <c r="C2" s="54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5" ht="15.5">
      <c r="A3" s="119"/>
      <c r="B3" s="120"/>
      <c r="C3" s="188"/>
      <c r="D3" s="123"/>
      <c r="E3" s="123"/>
      <c r="F3" s="123"/>
      <c r="G3" s="123"/>
      <c r="H3" s="123"/>
      <c r="I3" s="123"/>
      <c r="J3" s="123"/>
      <c r="K3" s="189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19"/>
    </row>
    <row r="4" spans="1: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</row>
    <row r="5" spans="1:25" ht="17">
      <c r="A5" s="119"/>
      <c r="B5" s="171"/>
      <c r="C5" s="138" t="s">
        <v>259</v>
      </c>
      <c r="D5" s="125"/>
      <c r="E5" s="125"/>
      <c r="F5" s="138"/>
      <c r="G5" s="125"/>
      <c r="H5" s="125"/>
      <c r="I5" s="119"/>
      <c r="J5" s="171"/>
      <c r="K5" s="138" t="s">
        <v>260</v>
      </c>
      <c r="L5" s="125"/>
      <c r="M5" s="125"/>
      <c r="N5" s="138"/>
      <c r="O5" s="125"/>
      <c r="P5" s="125"/>
      <c r="Q5" s="119"/>
      <c r="R5" s="171"/>
      <c r="S5" s="138" t="s">
        <v>261</v>
      </c>
      <c r="T5" s="125"/>
      <c r="U5" s="125"/>
      <c r="V5" s="138"/>
      <c r="W5" s="125"/>
      <c r="X5" s="125"/>
      <c r="Y5" s="119"/>
    </row>
    <row r="6" spans="1:25" ht="15.5" thickBot="1">
      <c r="A6" s="119"/>
      <c r="B6" s="128" t="s">
        <v>140</v>
      </c>
      <c r="C6" s="127" t="s">
        <v>249</v>
      </c>
      <c r="D6" s="127"/>
      <c r="E6" s="140"/>
      <c r="F6" s="127" t="s">
        <v>250</v>
      </c>
      <c r="G6" s="127"/>
      <c r="H6" s="127"/>
      <c r="I6" s="119"/>
      <c r="J6" s="128" t="s">
        <v>140</v>
      </c>
      <c r="K6" s="127" t="s">
        <v>249</v>
      </c>
      <c r="L6" s="127"/>
      <c r="M6" s="140"/>
      <c r="N6" s="127" t="s">
        <v>250</v>
      </c>
      <c r="O6" s="127"/>
      <c r="P6" s="127"/>
      <c r="Q6" s="119"/>
      <c r="R6" s="128" t="s">
        <v>140</v>
      </c>
      <c r="S6" s="127" t="s">
        <v>249</v>
      </c>
      <c r="T6" s="127"/>
      <c r="U6" s="140"/>
      <c r="V6" s="127" t="s">
        <v>250</v>
      </c>
      <c r="W6" s="127"/>
      <c r="X6" s="127"/>
      <c r="Y6" s="119"/>
    </row>
    <row r="7" spans="1:25" ht="14.5" thickTop="1">
      <c r="A7" s="119"/>
      <c r="B7" s="146">
        <v>2</v>
      </c>
      <c r="C7" s="149">
        <v>2040</v>
      </c>
      <c r="D7" s="149">
        <v>3280</v>
      </c>
      <c r="E7" s="150">
        <v>1250</v>
      </c>
      <c r="F7" s="149">
        <v>9530</v>
      </c>
      <c r="G7" s="149">
        <v>6660</v>
      </c>
      <c r="H7" s="149">
        <v>9090</v>
      </c>
      <c r="I7" s="119"/>
      <c r="J7" s="146">
        <v>2</v>
      </c>
      <c r="K7" s="185">
        <v>394</v>
      </c>
      <c r="L7" s="185">
        <v>441</v>
      </c>
      <c r="M7" s="187">
        <v>306</v>
      </c>
      <c r="N7" s="185">
        <v>1260</v>
      </c>
      <c r="O7" s="185">
        <v>1690</v>
      </c>
      <c r="P7" s="185">
        <v>1360</v>
      </c>
      <c r="Q7" s="119"/>
      <c r="R7" s="146">
        <v>2</v>
      </c>
      <c r="S7" s="149">
        <v>525</v>
      </c>
      <c r="T7" s="149">
        <v>358</v>
      </c>
      <c r="U7" s="150">
        <v>190</v>
      </c>
      <c r="V7" s="149">
        <v>1060</v>
      </c>
      <c r="W7" s="149">
        <v>1830</v>
      </c>
      <c r="X7" s="149">
        <v>1700</v>
      </c>
      <c r="Y7" s="119"/>
    </row>
    <row r="8" spans="1:25">
      <c r="A8" s="119"/>
      <c r="B8" s="146">
        <v>6</v>
      </c>
      <c r="C8" s="149">
        <v>239</v>
      </c>
      <c r="D8" s="149">
        <v>174</v>
      </c>
      <c r="E8" s="150">
        <v>278</v>
      </c>
      <c r="F8" s="149">
        <v>611</v>
      </c>
      <c r="G8" s="149">
        <v>1100</v>
      </c>
      <c r="H8" s="149">
        <v>1230</v>
      </c>
      <c r="I8" s="119"/>
      <c r="J8" s="146">
        <v>6</v>
      </c>
      <c r="K8" s="185">
        <v>223</v>
      </c>
      <c r="L8" s="185">
        <v>207</v>
      </c>
      <c r="M8" s="187">
        <v>329</v>
      </c>
      <c r="N8" s="185">
        <v>420</v>
      </c>
      <c r="O8" s="185">
        <v>1120</v>
      </c>
      <c r="P8" s="185">
        <v>1540</v>
      </c>
      <c r="Q8" s="119"/>
      <c r="R8" s="146">
        <v>6</v>
      </c>
      <c r="S8" s="149">
        <v>189</v>
      </c>
      <c r="T8" s="149">
        <v>174</v>
      </c>
      <c r="U8" s="150">
        <v>239</v>
      </c>
      <c r="V8" s="149">
        <v>702</v>
      </c>
      <c r="W8" s="149">
        <v>840</v>
      </c>
      <c r="X8" s="149">
        <v>990</v>
      </c>
      <c r="Y8" s="119"/>
    </row>
    <row r="9" spans="1:25">
      <c r="A9" s="119"/>
      <c r="B9" s="146">
        <v>24</v>
      </c>
      <c r="C9" s="149">
        <v>17.600000000000001</v>
      </c>
      <c r="D9" s="149">
        <v>13.2</v>
      </c>
      <c r="E9" s="150">
        <v>13.8</v>
      </c>
      <c r="F9" s="149">
        <v>41.7</v>
      </c>
      <c r="G9" s="149">
        <v>77.099999999999994</v>
      </c>
      <c r="H9" s="149">
        <v>50.1</v>
      </c>
      <c r="I9" s="119"/>
      <c r="J9" s="146">
        <v>24</v>
      </c>
      <c r="K9" s="185">
        <v>283</v>
      </c>
      <c r="L9" s="185">
        <v>172</v>
      </c>
      <c r="M9" s="187">
        <v>214</v>
      </c>
      <c r="N9" s="185">
        <v>800</v>
      </c>
      <c r="O9" s="185">
        <v>1370</v>
      </c>
      <c r="P9" s="185">
        <v>1180</v>
      </c>
      <c r="Q9" s="119"/>
      <c r="R9" s="146">
        <v>24</v>
      </c>
      <c r="S9" s="149">
        <v>73.3</v>
      </c>
      <c r="T9" s="149">
        <v>58.1</v>
      </c>
      <c r="U9" s="150">
        <v>80.7</v>
      </c>
      <c r="V9" s="149">
        <v>437</v>
      </c>
      <c r="W9" s="149">
        <v>303</v>
      </c>
      <c r="X9" s="149">
        <v>311</v>
      </c>
      <c r="Y9" s="119"/>
    </row>
    <row r="10" spans="1:25">
      <c r="A10" s="119"/>
      <c r="B10" s="146">
        <v>48</v>
      </c>
      <c r="C10" s="149">
        <v>6.67</v>
      </c>
      <c r="D10" s="149">
        <v>4.51</v>
      </c>
      <c r="E10" s="150">
        <v>3.14</v>
      </c>
      <c r="F10" s="149">
        <v>14.4</v>
      </c>
      <c r="G10" s="149">
        <v>14.2</v>
      </c>
      <c r="H10" s="149">
        <v>16.600000000000001</v>
      </c>
      <c r="I10" s="119"/>
      <c r="J10" s="146">
        <v>48</v>
      </c>
      <c r="K10" s="185">
        <v>234</v>
      </c>
      <c r="L10" s="185">
        <v>299</v>
      </c>
      <c r="M10" s="187">
        <v>345</v>
      </c>
      <c r="N10" s="185">
        <v>770</v>
      </c>
      <c r="O10" s="185">
        <v>599</v>
      </c>
      <c r="P10" s="185">
        <v>983</v>
      </c>
      <c r="Q10" s="119"/>
      <c r="R10" s="146">
        <v>48</v>
      </c>
      <c r="S10" s="149">
        <v>41.3</v>
      </c>
      <c r="T10" s="149">
        <v>46</v>
      </c>
      <c r="U10" s="150">
        <v>51.6</v>
      </c>
      <c r="V10" s="149">
        <v>139</v>
      </c>
      <c r="W10" s="149">
        <v>110</v>
      </c>
      <c r="X10" s="149">
        <v>125</v>
      </c>
      <c r="Y10" s="119"/>
    </row>
    <row r="11" spans="1:25">
      <c r="A11" s="119"/>
      <c r="B11" s="146">
        <v>72</v>
      </c>
      <c r="C11" s="149">
        <v>2.06</v>
      </c>
      <c r="D11" s="149">
        <v>3.25</v>
      </c>
      <c r="E11" s="150">
        <v>3.91</v>
      </c>
      <c r="F11" s="149">
        <v>9.15</v>
      </c>
      <c r="G11" s="149">
        <v>6.2</v>
      </c>
      <c r="H11" s="149">
        <v>4.3099999999999996</v>
      </c>
      <c r="I11" s="119"/>
      <c r="J11" s="146">
        <v>72</v>
      </c>
      <c r="K11" s="185">
        <v>153</v>
      </c>
      <c r="L11" s="185">
        <v>137</v>
      </c>
      <c r="M11" s="187">
        <v>118</v>
      </c>
      <c r="N11" s="185">
        <v>842</v>
      </c>
      <c r="O11" s="185">
        <v>900</v>
      </c>
      <c r="P11" s="185">
        <v>1110</v>
      </c>
      <c r="Q11" s="119"/>
      <c r="R11" s="146">
        <v>72</v>
      </c>
      <c r="S11" s="149">
        <v>20.9</v>
      </c>
      <c r="T11" s="149">
        <v>15.6</v>
      </c>
      <c r="U11" s="150">
        <v>9.23</v>
      </c>
      <c r="V11" s="149">
        <v>100</v>
      </c>
      <c r="W11" s="149">
        <v>136</v>
      </c>
      <c r="X11" s="149">
        <v>80.099999999999994</v>
      </c>
      <c r="Y11" s="119"/>
    </row>
    <row r="12" spans="1:25">
      <c r="A12" s="119"/>
      <c r="B12" s="146">
        <v>144</v>
      </c>
      <c r="C12" s="149">
        <v>0</v>
      </c>
      <c r="D12" s="149">
        <v>0</v>
      </c>
      <c r="E12" s="150">
        <v>0</v>
      </c>
      <c r="F12" s="149">
        <v>3.48</v>
      </c>
      <c r="G12" s="149">
        <v>1.38</v>
      </c>
      <c r="H12" s="149">
        <v>1.88</v>
      </c>
      <c r="I12" s="119"/>
      <c r="J12" s="146">
        <v>144</v>
      </c>
      <c r="K12" s="185">
        <v>77</v>
      </c>
      <c r="L12" s="185">
        <v>113</v>
      </c>
      <c r="M12" s="187">
        <v>171</v>
      </c>
      <c r="N12" s="185">
        <v>771</v>
      </c>
      <c r="O12" s="185">
        <v>451</v>
      </c>
      <c r="P12" s="185">
        <v>1120</v>
      </c>
      <c r="Q12" s="119"/>
      <c r="R12" s="146">
        <v>144</v>
      </c>
      <c r="S12" s="149">
        <v>5.03</v>
      </c>
      <c r="T12" s="149">
        <v>3.08</v>
      </c>
      <c r="U12" s="150">
        <v>2.4500000000000002</v>
      </c>
      <c r="V12" s="149">
        <v>30.3</v>
      </c>
      <c r="W12" s="149">
        <v>17.3</v>
      </c>
      <c r="X12" s="149">
        <v>24.1</v>
      </c>
      <c r="Y12" s="119"/>
    </row>
    <row r="13" spans="1:25">
      <c r="A13" s="119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</row>
    <row r="14" spans="1:25">
      <c r="A14" s="119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DE26D-5121-45F2-AD45-26A1525E4294}">
  <dimension ref="A1:M50"/>
  <sheetViews>
    <sheetView zoomScale="85" zoomScaleNormal="85" workbookViewId="0">
      <selection activeCell="A4" sqref="A4"/>
    </sheetView>
  </sheetViews>
  <sheetFormatPr defaultRowHeight="14"/>
  <cols>
    <col min="1" max="1" width="14.08203125" customWidth="1"/>
    <col min="2" max="2" width="20" bestFit="1" customWidth="1"/>
    <col min="3" max="11" width="9.58203125" bestFit="1" customWidth="1"/>
    <col min="15" max="15" width="20" bestFit="1" customWidth="1"/>
  </cols>
  <sheetData>
    <row r="1" spans="1:12" s="48" customFormat="1" ht="18" customHeight="1">
      <c r="A1" s="47" t="s">
        <v>44</v>
      </c>
      <c r="B1"/>
      <c r="C1"/>
      <c r="D1"/>
      <c r="E1"/>
      <c r="F1"/>
      <c r="G1"/>
      <c r="H1"/>
      <c r="I1"/>
      <c r="J1"/>
      <c r="K1"/>
      <c r="L1"/>
    </row>
    <row r="2" spans="1:12" s="29" customFormat="1" ht="15" customHeight="1">
      <c r="A2" s="50" t="s">
        <v>143</v>
      </c>
      <c r="B2"/>
      <c r="C2"/>
      <c r="D2"/>
      <c r="E2"/>
      <c r="F2"/>
      <c r="G2"/>
      <c r="H2"/>
      <c r="I2"/>
      <c r="J2"/>
      <c r="K2"/>
      <c r="L2" s="48"/>
    </row>
    <row r="3" spans="1:12" ht="13.5" customHeight="1">
      <c r="B3" s="47"/>
      <c r="C3" s="54"/>
      <c r="D3" s="48"/>
      <c r="E3" s="48"/>
      <c r="F3" s="48"/>
      <c r="G3" s="48"/>
      <c r="H3" s="48"/>
      <c r="I3" s="48"/>
      <c r="J3" s="48"/>
      <c r="K3" s="48"/>
      <c r="L3" s="29"/>
    </row>
    <row r="4" spans="1:12" ht="15.5">
      <c r="B4" s="55"/>
      <c r="C4" s="20" t="s">
        <v>144</v>
      </c>
      <c r="D4" s="15"/>
      <c r="E4" s="15"/>
      <c r="F4" s="15"/>
      <c r="G4" s="15"/>
      <c r="H4" s="15"/>
      <c r="I4" s="15"/>
      <c r="J4" s="15"/>
      <c r="K4" s="15"/>
    </row>
    <row r="5" spans="1:12" ht="15.5" thickBot="1">
      <c r="B5" s="8" t="s">
        <v>140</v>
      </c>
      <c r="C5" s="9" t="s">
        <v>145</v>
      </c>
      <c r="D5" s="9"/>
      <c r="E5" s="22"/>
      <c r="F5" s="9" t="s">
        <v>141</v>
      </c>
      <c r="G5" s="9"/>
      <c r="H5" s="22"/>
      <c r="I5" s="9" t="s">
        <v>142</v>
      </c>
      <c r="J5" s="9"/>
      <c r="K5" s="9"/>
    </row>
    <row r="6" spans="1:12" ht="14.5" thickTop="1">
      <c r="B6" s="19">
        <v>2</v>
      </c>
      <c r="C6" s="23">
        <v>12438181</v>
      </c>
      <c r="D6" s="23">
        <v>10802912</v>
      </c>
      <c r="E6" s="24">
        <v>8233153</v>
      </c>
      <c r="F6" s="23">
        <v>5957362</v>
      </c>
      <c r="G6" s="23">
        <v>6616051</v>
      </c>
      <c r="H6" s="24">
        <v>8240148</v>
      </c>
      <c r="I6" s="23">
        <v>6046718</v>
      </c>
      <c r="J6" s="23">
        <v>6830454</v>
      </c>
      <c r="K6" s="23">
        <v>7809565</v>
      </c>
    </row>
    <row r="7" spans="1:12">
      <c r="B7" s="25">
        <v>6</v>
      </c>
      <c r="C7" s="26">
        <v>15039699</v>
      </c>
      <c r="D7" s="26">
        <v>16801198</v>
      </c>
      <c r="E7" s="27">
        <v>20326735</v>
      </c>
      <c r="F7" s="26">
        <v>8637266</v>
      </c>
      <c r="G7" s="26">
        <v>6457585</v>
      </c>
      <c r="H7" s="27">
        <v>5977218</v>
      </c>
      <c r="I7" s="26">
        <v>3698840</v>
      </c>
      <c r="J7" s="26">
        <v>2229828</v>
      </c>
      <c r="K7" s="26">
        <v>655220</v>
      </c>
    </row>
    <row r="8" spans="1:12">
      <c r="B8" s="19">
        <v>24</v>
      </c>
      <c r="C8" s="23">
        <v>9369463</v>
      </c>
      <c r="D8" s="23">
        <v>8121896</v>
      </c>
      <c r="E8" s="24">
        <v>9590128</v>
      </c>
      <c r="F8" s="23">
        <v>1172248</v>
      </c>
      <c r="G8" s="23">
        <v>1647375</v>
      </c>
      <c r="H8" s="24">
        <v>1659377</v>
      </c>
      <c r="I8" s="23">
        <v>477899</v>
      </c>
      <c r="J8" s="23">
        <v>510550</v>
      </c>
      <c r="K8" s="23">
        <v>729401</v>
      </c>
    </row>
    <row r="9" spans="1:12">
      <c r="B9" s="19">
        <v>48</v>
      </c>
      <c r="C9" s="23">
        <v>6224352</v>
      </c>
      <c r="D9" s="23">
        <v>8768674</v>
      </c>
      <c r="E9" s="24">
        <v>9351597</v>
      </c>
      <c r="F9" s="23">
        <v>2137365</v>
      </c>
      <c r="G9" s="23">
        <v>2930715</v>
      </c>
      <c r="H9" s="24">
        <v>3022575</v>
      </c>
      <c r="I9" s="23">
        <v>1467367</v>
      </c>
      <c r="J9" s="23">
        <v>1614153</v>
      </c>
      <c r="K9" s="23">
        <v>1833263</v>
      </c>
    </row>
    <row r="10" spans="1:12">
      <c r="B10" s="19">
        <v>72</v>
      </c>
      <c r="C10" s="23">
        <v>6246931</v>
      </c>
      <c r="D10" s="23">
        <v>6276369</v>
      </c>
      <c r="E10" s="24">
        <v>5784268</v>
      </c>
      <c r="F10" s="23">
        <v>1482429</v>
      </c>
      <c r="G10" s="23">
        <v>688213</v>
      </c>
      <c r="H10" s="24">
        <v>2450427</v>
      </c>
      <c r="I10" s="23">
        <v>825471</v>
      </c>
      <c r="J10" s="23">
        <v>516998</v>
      </c>
      <c r="K10" s="23">
        <v>589392</v>
      </c>
    </row>
    <row r="11" spans="1:12">
      <c r="B11" s="19">
        <v>144</v>
      </c>
      <c r="C11" s="23">
        <v>5885616</v>
      </c>
      <c r="D11" s="23">
        <v>5053392</v>
      </c>
      <c r="E11" s="24">
        <v>4013569</v>
      </c>
      <c r="F11" s="23">
        <v>2255480</v>
      </c>
      <c r="G11" s="23">
        <v>2575074</v>
      </c>
      <c r="H11" s="24">
        <v>2271527</v>
      </c>
      <c r="I11" s="23">
        <v>1283656</v>
      </c>
      <c r="J11" s="23">
        <v>1407691</v>
      </c>
      <c r="K11" s="23">
        <v>730550</v>
      </c>
    </row>
    <row r="13" spans="1:12" ht="15.5">
      <c r="B13" s="55"/>
      <c r="C13" s="20" t="s">
        <v>146</v>
      </c>
      <c r="D13" s="15"/>
      <c r="E13" s="15"/>
      <c r="F13" s="15"/>
      <c r="G13" s="15"/>
      <c r="H13" s="15"/>
      <c r="I13" s="15"/>
      <c r="J13" s="15"/>
      <c r="K13" s="15"/>
    </row>
    <row r="14" spans="1:12" ht="15.5" thickBot="1">
      <c r="B14" s="8" t="s">
        <v>140</v>
      </c>
      <c r="C14" s="9" t="s">
        <v>145</v>
      </c>
      <c r="D14" s="9"/>
      <c r="E14" s="22"/>
      <c r="F14" s="9" t="s">
        <v>141</v>
      </c>
      <c r="G14" s="9"/>
      <c r="H14" s="22"/>
      <c r="I14" s="9" t="s">
        <v>142</v>
      </c>
      <c r="J14" s="9"/>
      <c r="K14" s="9"/>
    </row>
    <row r="15" spans="1:12" ht="14.5" thickTop="1">
      <c r="B15" s="19">
        <v>2</v>
      </c>
      <c r="C15" s="23">
        <v>78962573</v>
      </c>
      <c r="D15" s="23">
        <v>76574981</v>
      </c>
      <c r="E15" s="24">
        <v>79306231</v>
      </c>
      <c r="F15" s="23">
        <v>79411493</v>
      </c>
      <c r="G15" s="23">
        <v>78437242</v>
      </c>
      <c r="H15" s="24">
        <v>76686639</v>
      </c>
      <c r="I15" s="23">
        <v>65943898</v>
      </c>
      <c r="J15" s="23">
        <v>72748505</v>
      </c>
      <c r="K15" s="23">
        <v>77987975</v>
      </c>
    </row>
    <row r="16" spans="1:12">
      <c r="B16" s="25">
        <v>6</v>
      </c>
      <c r="C16" s="26">
        <v>79107027</v>
      </c>
      <c r="D16" s="26">
        <v>69260341</v>
      </c>
      <c r="E16" s="27">
        <v>56839720</v>
      </c>
      <c r="F16" s="26">
        <v>53477864</v>
      </c>
      <c r="G16" s="26">
        <v>49916821</v>
      </c>
      <c r="H16" s="27">
        <v>46157192</v>
      </c>
      <c r="I16" s="26">
        <v>46510396</v>
      </c>
      <c r="J16" s="26">
        <v>50042404</v>
      </c>
      <c r="K16" s="26">
        <v>48799043</v>
      </c>
    </row>
    <row r="17" spans="2:11">
      <c r="B17" s="19">
        <v>24</v>
      </c>
      <c r="C17" s="23">
        <v>91829815</v>
      </c>
      <c r="D17" s="23">
        <v>97552929</v>
      </c>
      <c r="E17" s="24">
        <v>103520656</v>
      </c>
      <c r="F17" s="23">
        <v>97343633</v>
      </c>
      <c r="G17" s="23">
        <v>90611241</v>
      </c>
      <c r="H17" s="24">
        <v>84470256</v>
      </c>
      <c r="I17" s="23">
        <v>92629501</v>
      </c>
      <c r="J17" s="23">
        <v>92682569</v>
      </c>
      <c r="K17" s="23">
        <v>85246652</v>
      </c>
    </row>
    <row r="18" spans="2:11">
      <c r="B18" s="19">
        <v>48</v>
      </c>
      <c r="C18" s="23">
        <v>116372839</v>
      </c>
      <c r="D18" s="23">
        <v>108471328</v>
      </c>
      <c r="E18" s="24">
        <v>99915616</v>
      </c>
      <c r="F18" s="23">
        <v>89076744</v>
      </c>
      <c r="G18" s="23">
        <v>86418213</v>
      </c>
      <c r="H18" s="24">
        <v>89001737</v>
      </c>
      <c r="I18" s="23">
        <v>88434950</v>
      </c>
      <c r="J18" s="23">
        <v>86550804</v>
      </c>
      <c r="K18" s="23">
        <v>91783413</v>
      </c>
    </row>
    <row r="19" spans="2:11">
      <c r="B19" s="19">
        <v>72</v>
      </c>
      <c r="C19" s="23">
        <v>111334523</v>
      </c>
      <c r="D19" s="23">
        <v>116750485</v>
      </c>
      <c r="E19" s="24">
        <v>127199435</v>
      </c>
      <c r="F19" s="23">
        <v>127742412</v>
      </c>
      <c r="G19" s="23">
        <v>121608790</v>
      </c>
      <c r="H19" s="24">
        <v>131251116</v>
      </c>
      <c r="I19" s="23">
        <v>122663256</v>
      </c>
      <c r="J19" s="23">
        <v>120647144</v>
      </c>
      <c r="K19" s="23">
        <v>117146029</v>
      </c>
    </row>
    <row r="20" spans="2:11">
      <c r="B20" s="19">
        <v>144</v>
      </c>
      <c r="C20" s="23">
        <v>85358263</v>
      </c>
      <c r="D20" s="23">
        <v>79381966</v>
      </c>
      <c r="E20" s="24">
        <v>73290309</v>
      </c>
      <c r="F20" s="23">
        <v>64130759</v>
      </c>
      <c r="G20" s="23">
        <v>60895125</v>
      </c>
      <c r="H20" s="24">
        <v>50982366</v>
      </c>
      <c r="I20" s="23">
        <v>45789326</v>
      </c>
      <c r="J20" s="23">
        <v>49333309</v>
      </c>
      <c r="K20" s="23">
        <v>57331336</v>
      </c>
    </row>
    <row r="24" spans="2:11" ht="15.5">
      <c r="B24" s="55"/>
      <c r="C24" s="20" t="s">
        <v>147</v>
      </c>
      <c r="D24" s="15"/>
      <c r="E24" s="15"/>
      <c r="F24" s="15"/>
      <c r="G24" s="15"/>
      <c r="H24" s="15"/>
      <c r="I24" s="15"/>
      <c r="J24" s="15"/>
      <c r="K24" s="15"/>
    </row>
    <row r="25" spans="2:11" ht="15.5" thickBot="1">
      <c r="B25" s="8" t="s">
        <v>140</v>
      </c>
      <c r="C25" s="9" t="s">
        <v>145</v>
      </c>
      <c r="D25" s="9"/>
      <c r="E25" s="22"/>
      <c r="F25" s="9" t="s">
        <v>141</v>
      </c>
      <c r="G25" s="9"/>
      <c r="H25" s="22"/>
      <c r="I25" s="9" t="s">
        <v>142</v>
      </c>
      <c r="J25" s="9"/>
      <c r="K25" s="9"/>
    </row>
    <row r="26" spans="2:11" ht="14.5" thickTop="1">
      <c r="B26" s="19">
        <v>2</v>
      </c>
      <c r="C26" s="56">
        <f>C6/C15</f>
        <v>0.15751995568837404</v>
      </c>
      <c r="D26" s="56">
        <f t="shared" ref="D26:K26" si="0">D6/D15</f>
        <v>0.141076260926529</v>
      </c>
      <c r="E26" s="57">
        <f t="shared" si="0"/>
        <v>0.10381470530354671</v>
      </c>
      <c r="F26" s="56">
        <f t="shared" si="0"/>
        <v>7.5018889268332986E-2</v>
      </c>
      <c r="G26" s="56">
        <f t="shared" si="0"/>
        <v>8.4348337999951603E-2</v>
      </c>
      <c r="H26" s="57">
        <f t="shared" si="0"/>
        <v>0.10745219907212258</v>
      </c>
      <c r="I26" s="56">
        <f t="shared" si="0"/>
        <v>9.1694882822971738E-2</v>
      </c>
      <c r="J26" s="56">
        <f t="shared" si="0"/>
        <v>9.3891331512585718E-2</v>
      </c>
      <c r="K26" s="56">
        <f t="shared" si="0"/>
        <v>0.10013806615699407</v>
      </c>
    </row>
    <row r="27" spans="2:11">
      <c r="B27" s="25">
        <v>6</v>
      </c>
      <c r="C27" s="58">
        <f t="shared" ref="C27:K31" si="1">C7/C16</f>
        <v>0.19011836963611337</v>
      </c>
      <c r="D27" s="58">
        <f t="shared" si="1"/>
        <v>0.24258035345220144</v>
      </c>
      <c r="E27" s="59">
        <f t="shared" si="1"/>
        <v>0.35761497417650895</v>
      </c>
      <c r="F27" s="58">
        <f t="shared" si="1"/>
        <v>0.16151105062834969</v>
      </c>
      <c r="G27" s="58">
        <f t="shared" si="1"/>
        <v>0.12936691220781066</v>
      </c>
      <c r="H27" s="59">
        <f t="shared" si="1"/>
        <v>0.12949700233064437</v>
      </c>
      <c r="I27" s="58">
        <f t="shared" si="1"/>
        <v>7.9527166356528123E-2</v>
      </c>
      <c r="J27" s="58">
        <f t="shared" si="1"/>
        <v>4.4558770597831393E-2</v>
      </c>
      <c r="K27" s="58">
        <f t="shared" si="1"/>
        <v>1.3426902654627879E-2</v>
      </c>
    </row>
    <row r="28" spans="2:11">
      <c r="B28" s="19">
        <v>24</v>
      </c>
      <c r="C28" s="56">
        <f t="shared" si="1"/>
        <v>0.10203072934427669</v>
      </c>
      <c r="D28" s="56">
        <f t="shared" si="1"/>
        <v>8.3256300792362681E-2</v>
      </c>
      <c r="E28" s="57">
        <f t="shared" si="1"/>
        <v>9.2639752978381437E-2</v>
      </c>
      <c r="F28" s="56">
        <f t="shared" si="1"/>
        <v>1.2042369530218786E-2</v>
      </c>
      <c r="G28" s="56">
        <f t="shared" si="1"/>
        <v>1.8180691289726405E-2</v>
      </c>
      <c r="H28" s="57">
        <f t="shared" si="1"/>
        <v>1.9644512501536635E-2</v>
      </c>
      <c r="I28" s="56">
        <f t="shared" si="1"/>
        <v>5.159252666167337E-3</v>
      </c>
      <c r="J28" s="56">
        <f t="shared" si="1"/>
        <v>5.5085870569686083E-3</v>
      </c>
      <c r="K28" s="56">
        <f t="shared" si="1"/>
        <v>8.5563594919833338E-3</v>
      </c>
    </row>
    <row r="29" spans="2:11">
      <c r="B29" s="19">
        <v>48</v>
      </c>
      <c r="C29" s="56">
        <f t="shared" si="1"/>
        <v>5.348629502800048E-2</v>
      </c>
      <c r="D29" s="56">
        <f t="shared" si="1"/>
        <v>8.083863415039963E-2</v>
      </c>
      <c r="E29" s="57">
        <f t="shared" si="1"/>
        <v>9.3594949161900781E-2</v>
      </c>
      <c r="F29" s="56">
        <f t="shared" si="1"/>
        <v>2.3994646683538411E-2</v>
      </c>
      <c r="G29" s="56">
        <f t="shared" si="1"/>
        <v>3.3913163652203732E-2</v>
      </c>
      <c r="H29" s="57">
        <f t="shared" si="1"/>
        <v>3.3960854044904766E-2</v>
      </c>
      <c r="I29" s="56">
        <f t="shared" si="1"/>
        <v>1.6592614119191565E-2</v>
      </c>
      <c r="J29" s="56">
        <f t="shared" si="1"/>
        <v>1.8649774761191125E-2</v>
      </c>
      <c r="K29" s="56">
        <f t="shared" si="1"/>
        <v>1.9973794175642608E-2</v>
      </c>
    </row>
    <row r="30" spans="2:11">
      <c r="B30" s="19">
        <v>72</v>
      </c>
      <c r="C30" s="56">
        <f t="shared" si="1"/>
        <v>5.6109559116717105E-2</v>
      </c>
      <c r="D30" s="56">
        <f t="shared" si="1"/>
        <v>5.3758825926932978E-2</v>
      </c>
      <c r="E30" s="57">
        <f t="shared" si="1"/>
        <v>4.5474007018977719E-2</v>
      </c>
      <c r="F30" s="56">
        <f t="shared" si="1"/>
        <v>1.1604830195315241E-2</v>
      </c>
      <c r="G30" s="56">
        <f t="shared" si="1"/>
        <v>5.6592372969092117E-3</v>
      </c>
      <c r="H30" s="57">
        <f t="shared" si="1"/>
        <v>1.8669761253687168E-2</v>
      </c>
      <c r="I30" s="56">
        <f t="shared" si="1"/>
        <v>6.7295702634862387E-3</v>
      </c>
      <c r="J30" s="56">
        <f t="shared" si="1"/>
        <v>4.2852071160507542E-3</v>
      </c>
      <c r="K30" s="56">
        <f t="shared" si="1"/>
        <v>5.0312588914132117E-3</v>
      </c>
    </row>
    <row r="31" spans="2:11">
      <c r="B31" s="19">
        <v>144</v>
      </c>
      <c r="C31" s="56">
        <f t="shared" si="1"/>
        <v>6.895191857406939E-2</v>
      </c>
      <c r="D31" s="56">
        <f t="shared" si="1"/>
        <v>6.3659194331367408E-2</v>
      </c>
      <c r="E31" s="57">
        <f t="shared" si="1"/>
        <v>5.476261534113603E-2</v>
      </c>
      <c r="F31" s="56">
        <f t="shared" si="1"/>
        <v>3.5170018804860863E-2</v>
      </c>
      <c r="G31" s="56">
        <f t="shared" si="1"/>
        <v>4.2287030365731247E-2</v>
      </c>
      <c r="H31" s="57">
        <f t="shared" si="1"/>
        <v>4.4555150696615378E-2</v>
      </c>
      <c r="I31" s="56">
        <f t="shared" si="1"/>
        <v>2.8033957084233996E-2</v>
      </c>
      <c r="J31" s="56">
        <f t="shared" si="1"/>
        <v>2.8534291101373312E-2</v>
      </c>
      <c r="K31" s="56">
        <f t="shared" si="1"/>
        <v>1.2742595079242528E-2</v>
      </c>
    </row>
    <row r="33" spans="1:13">
      <c r="B33" s="2" t="s">
        <v>148</v>
      </c>
    </row>
    <row r="34" spans="1:13">
      <c r="B34" s="19">
        <v>2</v>
      </c>
      <c r="C34" s="56">
        <f>AVERAGE(C26:E26)</f>
        <v>0.13413697397281657</v>
      </c>
    </row>
    <row r="35" spans="1:13">
      <c r="B35" s="25">
        <v>6</v>
      </c>
      <c r="C35" s="58">
        <f t="shared" ref="C35:C39" si="2">AVERAGE(C27:E27)</f>
        <v>0.26343789908827459</v>
      </c>
    </row>
    <row r="36" spans="1:13">
      <c r="B36" s="19">
        <v>24</v>
      </c>
      <c r="C36" s="56">
        <f t="shared" si="2"/>
        <v>9.2642261038340279E-2</v>
      </c>
    </row>
    <row r="37" spans="1:13">
      <c r="B37" s="19">
        <v>48</v>
      </c>
      <c r="C37" s="56">
        <f t="shared" si="2"/>
        <v>7.5973292780100302E-2</v>
      </c>
    </row>
    <row r="38" spans="1:13">
      <c r="B38" s="19">
        <v>72</v>
      </c>
      <c r="C38" s="56">
        <f t="shared" si="2"/>
        <v>5.1780797354209263E-2</v>
      </c>
    </row>
    <row r="39" spans="1:13">
      <c r="B39" s="19">
        <v>144</v>
      </c>
      <c r="C39" s="56">
        <f t="shared" si="2"/>
        <v>6.2457909415524281E-2</v>
      </c>
    </row>
    <row r="40" spans="1:13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</row>
    <row r="41" spans="1:13" ht="15.5">
      <c r="A41" s="119"/>
      <c r="B41" s="184"/>
      <c r="C41" s="138" t="s">
        <v>258</v>
      </c>
      <c r="D41" s="124"/>
      <c r="E41" s="124"/>
      <c r="F41" s="124"/>
      <c r="G41" s="124"/>
      <c r="H41" s="124"/>
      <c r="I41" s="124"/>
      <c r="J41" s="124"/>
      <c r="K41" s="124"/>
      <c r="L41" s="119"/>
      <c r="M41" s="119"/>
    </row>
    <row r="42" spans="1:13" ht="15.5" thickBot="1">
      <c r="A42" s="119"/>
      <c r="B42" s="128" t="s">
        <v>140</v>
      </c>
      <c r="C42" s="127" t="s">
        <v>145</v>
      </c>
      <c r="D42" s="127"/>
      <c r="E42" s="140"/>
      <c r="F42" s="127" t="s">
        <v>249</v>
      </c>
      <c r="G42" s="127"/>
      <c r="H42" s="140"/>
      <c r="I42" s="127" t="s">
        <v>250</v>
      </c>
      <c r="J42" s="127"/>
      <c r="K42" s="127"/>
      <c r="L42" s="119"/>
      <c r="M42" s="119"/>
    </row>
    <row r="43" spans="1:13" ht="14.5" thickTop="1">
      <c r="A43" s="119"/>
      <c r="B43" s="146">
        <v>2</v>
      </c>
      <c r="C43" s="185">
        <f t="shared" ref="C43:K43" si="3">ROUND(100*C26/$C$34,0)</f>
        <v>117</v>
      </c>
      <c r="D43" s="185">
        <f t="shared" si="3"/>
        <v>105</v>
      </c>
      <c r="E43" s="186">
        <f t="shared" si="3"/>
        <v>77</v>
      </c>
      <c r="F43" s="185">
        <f t="shared" si="3"/>
        <v>56</v>
      </c>
      <c r="G43" s="185">
        <f t="shared" si="3"/>
        <v>63</v>
      </c>
      <c r="H43" s="186">
        <f t="shared" si="3"/>
        <v>80</v>
      </c>
      <c r="I43" s="185">
        <f t="shared" si="3"/>
        <v>68</v>
      </c>
      <c r="J43" s="185">
        <f t="shared" si="3"/>
        <v>70</v>
      </c>
      <c r="K43" s="185">
        <f t="shared" si="3"/>
        <v>75</v>
      </c>
      <c r="L43" s="119"/>
      <c r="M43" s="119"/>
    </row>
    <row r="44" spans="1:13">
      <c r="A44" s="119"/>
      <c r="B44" s="146">
        <v>6</v>
      </c>
      <c r="C44" s="185">
        <f t="shared" ref="C44:K44" si="4">ROUND(100*C27/$C$35,0)</f>
        <v>72</v>
      </c>
      <c r="D44" s="185">
        <f t="shared" si="4"/>
        <v>92</v>
      </c>
      <c r="E44" s="187">
        <f t="shared" si="4"/>
        <v>136</v>
      </c>
      <c r="F44" s="185">
        <f t="shared" si="4"/>
        <v>61</v>
      </c>
      <c r="G44" s="185">
        <f t="shared" si="4"/>
        <v>49</v>
      </c>
      <c r="H44" s="187">
        <f t="shared" si="4"/>
        <v>49</v>
      </c>
      <c r="I44" s="185">
        <f t="shared" si="4"/>
        <v>30</v>
      </c>
      <c r="J44" s="185">
        <f t="shared" si="4"/>
        <v>17</v>
      </c>
      <c r="K44" s="185">
        <f t="shared" si="4"/>
        <v>5</v>
      </c>
      <c r="L44" s="119"/>
      <c r="M44" s="119"/>
    </row>
    <row r="45" spans="1:13">
      <c r="A45" s="119"/>
      <c r="B45" s="146">
        <v>24</v>
      </c>
      <c r="C45" s="185">
        <f>ROUND(100*C28/$C$36,0)</f>
        <v>110</v>
      </c>
      <c r="D45" s="185">
        <f t="shared" ref="D45:K45" si="5">ROUND(100*D28/$C$36,0)</f>
        <v>90</v>
      </c>
      <c r="E45" s="187">
        <f t="shared" si="5"/>
        <v>100</v>
      </c>
      <c r="F45" s="185">
        <f t="shared" si="5"/>
        <v>13</v>
      </c>
      <c r="G45" s="185">
        <f t="shared" si="5"/>
        <v>20</v>
      </c>
      <c r="H45" s="187">
        <f t="shared" si="5"/>
        <v>21</v>
      </c>
      <c r="I45" s="185">
        <f t="shared" si="5"/>
        <v>6</v>
      </c>
      <c r="J45" s="185">
        <f t="shared" si="5"/>
        <v>6</v>
      </c>
      <c r="K45" s="185">
        <f t="shared" si="5"/>
        <v>9</v>
      </c>
      <c r="L45" s="119"/>
      <c r="M45" s="119"/>
    </row>
    <row r="46" spans="1:13">
      <c r="A46" s="119"/>
      <c r="B46" s="146">
        <v>48</v>
      </c>
      <c r="C46" s="185">
        <f>ROUND(100*C29/$C$37,0)</f>
        <v>70</v>
      </c>
      <c r="D46" s="185">
        <f t="shared" ref="D46:K46" si="6">ROUND(100*D29/$C$37,0)</f>
        <v>106</v>
      </c>
      <c r="E46" s="187">
        <f t="shared" si="6"/>
        <v>123</v>
      </c>
      <c r="F46" s="185">
        <f t="shared" si="6"/>
        <v>32</v>
      </c>
      <c r="G46" s="185">
        <f t="shared" si="6"/>
        <v>45</v>
      </c>
      <c r="H46" s="187">
        <f t="shared" si="6"/>
        <v>45</v>
      </c>
      <c r="I46" s="185">
        <f t="shared" si="6"/>
        <v>22</v>
      </c>
      <c r="J46" s="185">
        <f t="shared" si="6"/>
        <v>25</v>
      </c>
      <c r="K46" s="185">
        <f t="shared" si="6"/>
        <v>26</v>
      </c>
      <c r="L46" s="119"/>
      <c r="M46" s="119"/>
    </row>
    <row r="47" spans="1:13">
      <c r="A47" s="119"/>
      <c r="B47" s="146">
        <v>72</v>
      </c>
      <c r="C47" s="185">
        <f>ROUND(100*C30/$C$38,0)</f>
        <v>108</v>
      </c>
      <c r="D47" s="185">
        <f t="shared" ref="D47:K47" si="7">ROUND(100*D30/$C$38,0)</f>
        <v>104</v>
      </c>
      <c r="E47" s="187">
        <f t="shared" si="7"/>
        <v>88</v>
      </c>
      <c r="F47" s="185">
        <f t="shared" si="7"/>
        <v>22</v>
      </c>
      <c r="G47" s="185">
        <f t="shared" si="7"/>
        <v>11</v>
      </c>
      <c r="H47" s="187">
        <f t="shared" si="7"/>
        <v>36</v>
      </c>
      <c r="I47" s="185">
        <f t="shared" si="7"/>
        <v>13</v>
      </c>
      <c r="J47" s="185">
        <f t="shared" si="7"/>
        <v>8</v>
      </c>
      <c r="K47" s="185">
        <f t="shared" si="7"/>
        <v>10</v>
      </c>
      <c r="L47" s="119"/>
      <c r="M47" s="119"/>
    </row>
    <row r="48" spans="1:13">
      <c r="A48" s="119"/>
      <c r="B48" s="146">
        <v>144</v>
      </c>
      <c r="C48" s="185">
        <f>ROUND(100*C31/$C$39,0)</f>
        <v>110</v>
      </c>
      <c r="D48" s="185">
        <f t="shared" ref="D48:K48" si="8">ROUND(100*D31/$C$39,0)</f>
        <v>102</v>
      </c>
      <c r="E48" s="187">
        <f t="shared" si="8"/>
        <v>88</v>
      </c>
      <c r="F48" s="185">
        <f t="shared" si="8"/>
        <v>56</v>
      </c>
      <c r="G48" s="185">
        <f t="shared" si="8"/>
        <v>68</v>
      </c>
      <c r="H48" s="187">
        <f t="shared" si="8"/>
        <v>71</v>
      </c>
      <c r="I48" s="185">
        <f t="shared" si="8"/>
        <v>45</v>
      </c>
      <c r="J48" s="185">
        <f t="shared" si="8"/>
        <v>46</v>
      </c>
      <c r="K48" s="185">
        <f t="shared" si="8"/>
        <v>20</v>
      </c>
      <c r="L48" s="119"/>
      <c r="M48" s="119"/>
    </row>
    <row r="49" spans="1:13">
      <c r="A49" s="119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</row>
    <row r="50" spans="1:13">
      <c r="A50" s="119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40813-0A19-4101-A522-3D2447CE8E82}">
  <dimension ref="A1:AG25"/>
  <sheetViews>
    <sheetView zoomScale="85" zoomScaleNormal="85" workbookViewId="0">
      <selection activeCell="F1" sqref="F1"/>
    </sheetView>
  </sheetViews>
  <sheetFormatPr defaultRowHeight="14"/>
  <cols>
    <col min="1" max="1" width="13.58203125" customWidth="1"/>
    <col min="2" max="2" width="5" bestFit="1" customWidth="1"/>
    <col min="3" max="17" width="7.58203125" bestFit="1" customWidth="1"/>
    <col min="18" max="32" width="6.6640625" bestFit="1" customWidth="1"/>
  </cols>
  <sheetData>
    <row r="1" spans="1:33" s="48" customFormat="1" ht="18" customHeight="1">
      <c r="A1" s="47" t="s">
        <v>47</v>
      </c>
      <c r="B1"/>
      <c r="C1"/>
      <c r="D1"/>
      <c r="E1"/>
      <c r="F1"/>
      <c r="G1"/>
      <c r="H1"/>
      <c r="I1"/>
      <c r="J1"/>
      <c r="K1"/>
      <c r="L1"/>
    </row>
    <row r="2" spans="1:33" s="29" customFormat="1" ht="15" customHeight="1">
      <c r="A2" s="50" t="s">
        <v>181</v>
      </c>
      <c r="B2"/>
      <c r="C2"/>
      <c r="D2"/>
      <c r="E2"/>
      <c r="F2"/>
      <c r="G2"/>
      <c r="H2"/>
      <c r="I2"/>
      <c r="J2"/>
      <c r="K2"/>
      <c r="L2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</row>
    <row r="3" spans="1:33" ht="13.5" customHeight="1">
      <c r="A3" s="119"/>
      <c r="B3" s="151"/>
      <c r="C3" s="182"/>
      <c r="D3" s="183"/>
      <c r="E3" s="183"/>
      <c r="F3" s="183"/>
      <c r="G3" s="183"/>
      <c r="H3" s="183"/>
      <c r="I3" s="183"/>
      <c r="J3" s="183"/>
      <c r="K3" s="183"/>
      <c r="L3" s="18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19"/>
    </row>
    <row r="4" spans="1:33" ht="17">
      <c r="A4" s="119"/>
      <c r="B4" s="171"/>
      <c r="C4" s="138" t="s">
        <v>251</v>
      </c>
      <c r="D4" s="138"/>
      <c r="E4" s="138"/>
      <c r="F4" s="125"/>
      <c r="G4" s="125"/>
      <c r="H4" s="138"/>
      <c r="I4" s="138"/>
      <c r="J4" s="138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19"/>
    </row>
    <row r="5" spans="1:33" ht="15.5" thickBot="1">
      <c r="A5" s="119"/>
      <c r="B5" s="128" t="s">
        <v>183</v>
      </c>
      <c r="C5" s="127" t="s">
        <v>145</v>
      </c>
      <c r="D5" s="127"/>
      <c r="E5" s="127"/>
      <c r="F5" s="127"/>
      <c r="G5" s="140"/>
      <c r="H5" s="127" t="s">
        <v>255</v>
      </c>
      <c r="I5" s="127"/>
      <c r="J5" s="127"/>
      <c r="K5" s="127"/>
      <c r="L5" s="140"/>
      <c r="M5" s="127" t="s">
        <v>256</v>
      </c>
      <c r="N5" s="127"/>
      <c r="O5" s="127"/>
      <c r="P5" s="127"/>
      <c r="Q5" s="140"/>
      <c r="R5" s="127" t="s">
        <v>257</v>
      </c>
      <c r="S5" s="127"/>
      <c r="T5" s="127"/>
      <c r="U5" s="127"/>
      <c r="V5" s="140"/>
      <c r="W5" s="127" t="s">
        <v>249</v>
      </c>
      <c r="X5" s="127"/>
      <c r="Y5" s="127"/>
      <c r="Z5" s="127"/>
      <c r="AA5" s="140"/>
      <c r="AB5" s="127" t="s">
        <v>250</v>
      </c>
      <c r="AC5" s="127"/>
      <c r="AD5" s="127"/>
      <c r="AE5" s="127"/>
      <c r="AF5" s="127"/>
      <c r="AG5" s="119"/>
    </row>
    <row r="6" spans="1:33" ht="14.5" thickTop="1">
      <c r="A6" s="119"/>
      <c r="B6" s="146">
        <v>0</v>
      </c>
      <c r="C6" s="149">
        <v>224.04</v>
      </c>
      <c r="D6" s="149">
        <v>281.2</v>
      </c>
      <c r="E6" s="149">
        <v>302.27999999999997</v>
      </c>
      <c r="F6" s="149">
        <v>321.36</v>
      </c>
      <c r="G6" s="150">
        <v>323.79000000000002</v>
      </c>
      <c r="H6" s="149">
        <v>237.97</v>
      </c>
      <c r="I6" s="149">
        <v>267.95</v>
      </c>
      <c r="J6" s="149">
        <v>304.29000000000002</v>
      </c>
      <c r="K6" s="149">
        <v>311.58999999999997</v>
      </c>
      <c r="L6" s="150">
        <v>324.08</v>
      </c>
      <c r="M6" s="149">
        <v>251.5</v>
      </c>
      <c r="N6" s="149">
        <v>268.64</v>
      </c>
      <c r="O6" s="149">
        <v>294.07</v>
      </c>
      <c r="P6" s="149">
        <v>317.51</v>
      </c>
      <c r="Q6" s="150">
        <v>333.62</v>
      </c>
      <c r="R6" s="149">
        <v>230.94</v>
      </c>
      <c r="S6" s="149">
        <v>273.92</v>
      </c>
      <c r="T6" s="149">
        <v>309.83999999999997</v>
      </c>
      <c r="U6" s="149">
        <v>310.69</v>
      </c>
      <c r="V6" s="150">
        <v>321.52999999999997</v>
      </c>
      <c r="W6" s="149">
        <v>229.48</v>
      </c>
      <c r="X6" s="149">
        <v>278.75</v>
      </c>
      <c r="Y6" s="149">
        <v>308.99</v>
      </c>
      <c r="Z6" s="149">
        <v>320.63</v>
      </c>
      <c r="AA6" s="150">
        <v>336.41</v>
      </c>
      <c r="AB6" s="149">
        <v>240.74</v>
      </c>
      <c r="AC6" s="149">
        <v>267.77</v>
      </c>
      <c r="AD6" s="149">
        <v>309.08</v>
      </c>
      <c r="AE6" s="149">
        <v>310.39</v>
      </c>
      <c r="AF6" s="149">
        <v>333.54</v>
      </c>
      <c r="AG6" s="119"/>
    </row>
    <row r="7" spans="1:33">
      <c r="A7" s="119"/>
      <c r="B7" s="146">
        <v>4</v>
      </c>
      <c r="C7" s="149">
        <v>450.65</v>
      </c>
      <c r="D7" s="149">
        <v>566.42999999999995</v>
      </c>
      <c r="E7" s="149">
        <v>565.07000000000005</v>
      </c>
      <c r="F7" s="149">
        <v>582.07000000000005</v>
      </c>
      <c r="G7" s="150">
        <v>509.89</v>
      </c>
      <c r="H7" s="149">
        <v>493.81</v>
      </c>
      <c r="I7" s="149">
        <v>484.54</v>
      </c>
      <c r="J7" s="149">
        <v>520.65</v>
      </c>
      <c r="K7" s="149">
        <v>484.32</v>
      </c>
      <c r="L7" s="150">
        <v>606.70000000000005</v>
      </c>
      <c r="M7" s="149">
        <v>389.92</v>
      </c>
      <c r="N7" s="149">
        <v>426.93</v>
      </c>
      <c r="O7" s="149">
        <v>469.49</v>
      </c>
      <c r="P7" s="149">
        <v>503.8</v>
      </c>
      <c r="Q7" s="150">
        <v>464.58</v>
      </c>
      <c r="R7" s="149">
        <v>326.54000000000002</v>
      </c>
      <c r="S7" s="149">
        <v>341.06</v>
      </c>
      <c r="T7" s="149">
        <v>382.68</v>
      </c>
      <c r="U7" s="149">
        <v>466.27</v>
      </c>
      <c r="V7" s="150">
        <v>434.65</v>
      </c>
      <c r="W7" s="149">
        <v>282.23</v>
      </c>
      <c r="X7" s="149">
        <v>320.83999999999997</v>
      </c>
      <c r="Y7" s="149">
        <v>373.11</v>
      </c>
      <c r="Z7" s="149">
        <v>371.81</v>
      </c>
      <c r="AA7" s="150">
        <v>370.64</v>
      </c>
      <c r="AB7" s="149">
        <v>219.93</v>
      </c>
      <c r="AC7" s="149">
        <v>214.06</v>
      </c>
      <c r="AD7" s="149">
        <v>290.7</v>
      </c>
      <c r="AE7" s="149">
        <v>246.59</v>
      </c>
      <c r="AF7" s="149">
        <v>269.27999999999997</v>
      </c>
      <c r="AG7" s="119"/>
    </row>
    <row r="8" spans="1:33">
      <c r="A8" s="119"/>
      <c r="B8" s="146">
        <v>7</v>
      </c>
      <c r="C8" s="149">
        <v>568.37</v>
      </c>
      <c r="D8" s="149">
        <v>775.2</v>
      </c>
      <c r="E8" s="149">
        <v>688.35</v>
      </c>
      <c r="F8" s="149">
        <v>819.62</v>
      </c>
      <c r="G8" s="150">
        <v>707.54</v>
      </c>
      <c r="H8" s="149">
        <v>636.09</v>
      </c>
      <c r="I8" s="149">
        <v>641.33000000000004</v>
      </c>
      <c r="J8" s="149">
        <v>649.35</v>
      </c>
      <c r="K8" s="149">
        <v>670.3</v>
      </c>
      <c r="L8" s="150">
        <v>773.99</v>
      </c>
      <c r="M8" s="149">
        <v>507.91</v>
      </c>
      <c r="N8" s="149">
        <v>576.04</v>
      </c>
      <c r="O8" s="149">
        <v>618.75</v>
      </c>
      <c r="P8" s="149">
        <v>660.71</v>
      </c>
      <c r="Q8" s="150">
        <v>557.04</v>
      </c>
      <c r="R8" s="149">
        <v>441.34</v>
      </c>
      <c r="S8" s="149">
        <v>432.32</v>
      </c>
      <c r="T8" s="149">
        <v>417.65</v>
      </c>
      <c r="U8" s="149">
        <v>572.73</v>
      </c>
      <c r="V8" s="150">
        <v>566.98</v>
      </c>
      <c r="W8" s="149">
        <v>300.57</v>
      </c>
      <c r="X8" s="149">
        <v>382.05</v>
      </c>
      <c r="Y8" s="149">
        <v>436.31</v>
      </c>
      <c r="Z8" s="149">
        <v>396.79</v>
      </c>
      <c r="AA8" s="150">
        <v>433.67</v>
      </c>
      <c r="AB8" s="149">
        <v>184.03</v>
      </c>
      <c r="AC8" s="149">
        <v>197.68</v>
      </c>
      <c r="AD8" s="149">
        <v>289.87</v>
      </c>
      <c r="AE8" s="149">
        <v>236.7</v>
      </c>
      <c r="AF8" s="149">
        <v>280.62</v>
      </c>
      <c r="AG8" s="119"/>
    </row>
    <row r="9" spans="1:33">
      <c r="A9" s="119"/>
      <c r="B9" s="146">
        <v>10</v>
      </c>
      <c r="C9" s="149">
        <v>726.38</v>
      </c>
      <c r="D9" s="149">
        <v>1001.05</v>
      </c>
      <c r="E9" s="149">
        <v>932.61</v>
      </c>
      <c r="F9" s="149">
        <v>1105.9000000000001</v>
      </c>
      <c r="G9" s="150">
        <v>810.88</v>
      </c>
      <c r="H9" s="149">
        <v>817.36</v>
      </c>
      <c r="I9" s="149">
        <v>728.76</v>
      </c>
      <c r="J9" s="149">
        <v>833.99</v>
      </c>
      <c r="K9" s="149">
        <v>863.7</v>
      </c>
      <c r="L9" s="150">
        <v>1014.51</v>
      </c>
      <c r="M9" s="149">
        <v>580.65</v>
      </c>
      <c r="N9" s="149">
        <v>668.41</v>
      </c>
      <c r="O9" s="149">
        <v>704.05</v>
      </c>
      <c r="P9" s="149">
        <v>812.85</v>
      </c>
      <c r="Q9" s="150">
        <v>694.19</v>
      </c>
      <c r="R9" s="149">
        <v>472.72</v>
      </c>
      <c r="S9" s="149">
        <v>425.86</v>
      </c>
      <c r="T9" s="149">
        <v>436.42</v>
      </c>
      <c r="U9" s="149">
        <v>565.09</v>
      </c>
      <c r="V9" s="150">
        <v>541.58000000000004</v>
      </c>
      <c r="W9" s="149">
        <v>239.42</v>
      </c>
      <c r="X9" s="149">
        <v>313.19</v>
      </c>
      <c r="Y9" s="149">
        <v>413.45</v>
      </c>
      <c r="Z9" s="149">
        <v>338.75</v>
      </c>
      <c r="AA9" s="150">
        <v>350.85</v>
      </c>
      <c r="AB9" s="149">
        <v>150.38999999999999</v>
      </c>
      <c r="AC9" s="149">
        <v>140.1</v>
      </c>
      <c r="AD9" s="149">
        <v>210.21</v>
      </c>
      <c r="AE9" s="149">
        <v>182.49</v>
      </c>
      <c r="AF9" s="149">
        <v>220.02</v>
      </c>
      <c r="AG9" s="119"/>
    </row>
    <row r="10" spans="1:33">
      <c r="A10" s="119"/>
      <c r="B10" s="146">
        <v>14</v>
      </c>
      <c r="C10" s="149">
        <v>913.32</v>
      </c>
      <c r="D10" s="149">
        <v>1275.24</v>
      </c>
      <c r="E10" s="149">
        <v>1247.4100000000001</v>
      </c>
      <c r="F10" s="149">
        <v>1379.09</v>
      </c>
      <c r="G10" s="150">
        <v>1146.72</v>
      </c>
      <c r="H10" s="149">
        <v>1194.0999999999999</v>
      </c>
      <c r="I10" s="149">
        <v>997.85</v>
      </c>
      <c r="J10" s="149">
        <v>1156.98</v>
      </c>
      <c r="K10" s="149">
        <v>1203.54</v>
      </c>
      <c r="L10" s="150">
        <v>1305.31</v>
      </c>
      <c r="M10" s="149">
        <v>820.6</v>
      </c>
      <c r="N10" s="149">
        <v>891.6</v>
      </c>
      <c r="O10" s="149">
        <v>828.11</v>
      </c>
      <c r="P10" s="149">
        <v>990.8</v>
      </c>
      <c r="Q10" s="150">
        <v>913.41</v>
      </c>
      <c r="R10" s="149">
        <v>576.72</v>
      </c>
      <c r="S10" s="149">
        <v>424.69</v>
      </c>
      <c r="T10" s="149">
        <v>482.13</v>
      </c>
      <c r="U10" s="149">
        <v>626.83000000000004</v>
      </c>
      <c r="V10" s="150">
        <v>622.59</v>
      </c>
      <c r="W10" s="149">
        <v>217.55</v>
      </c>
      <c r="X10" s="149">
        <v>299.08999999999997</v>
      </c>
      <c r="Y10" s="149">
        <v>338.13</v>
      </c>
      <c r="Z10" s="149">
        <v>294.95</v>
      </c>
      <c r="AA10" s="150">
        <v>252.78</v>
      </c>
      <c r="AB10" s="149">
        <v>118.38</v>
      </c>
      <c r="AC10" s="149">
        <v>117.22</v>
      </c>
      <c r="AD10" s="149">
        <v>175.74</v>
      </c>
      <c r="AE10" s="149">
        <v>122.99</v>
      </c>
      <c r="AF10" s="149">
        <v>196.5</v>
      </c>
      <c r="AG10" s="119"/>
    </row>
    <row r="11" spans="1:33">
      <c r="A11" s="119"/>
      <c r="B11" s="146">
        <v>17</v>
      </c>
      <c r="C11" s="149">
        <v>1245.43</v>
      </c>
      <c r="D11" s="149">
        <v>1717.39</v>
      </c>
      <c r="E11" s="149">
        <v>1602.23</v>
      </c>
      <c r="F11" s="149">
        <v>1641.16</v>
      </c>
      <c r="G11" s="150">
        <v>1543.62</v>
      </c>
      <c r="H11" s="149">
        <v>1376.07</v>
      </c>
      <c r="I11" s="149">
        <v>1145.77</v>
      </c>
      <c r="J11" s="149">
        <v>1406.17</v>
      </c>
      <c r="K11" s="149">
        <v>1494.95</v>
      </c>
      <c r="L11" s="150">
        <v>1610.13</v>
      </c>
      <c r="M11" s="149">
        <v>847.36</v>
      </c>
      <c r="N11" s="149">
        <v>790.15</v>
      </c>
      <c r="O11" s="149">
        <v>868.21</v>
      </c>
      <c r="P11" s="149">
        <v>1027.7</v>
      </c>
      <c r="Q11" s="150">
        <v>985.11</v>
      </c>
      <c r="R11" s="149">
        <v>446.59</v>
      </c>
      <c r="S11" s="149">
        <v>376.25</v>
      </c>
      <c r="T11" s="149">
        <v>375.36</v>
      </c>
      <c r="U11" s="149">
        <v>526.94000000000005</v>
      </c>
      <c r="V11" s="150">
        <v>523.32000000000005</v>
      </c>
      <c r="W11" s="149">
        <v>182.34</v>
      </c>
      <c r="X11" s="149">
        <v>187.06</v>
      </c>
      <c r="Y11" s="149">
        <v>242.33</v>
      </c>
      <c r="Z11" s="149">
        <v>208.06</v>
      </c>
      <c r="AA11" s="150">
        <v>213.19</v>
      </c>
      <c r="AB11" s="149">
        <v>81.489999999999995</v>
      </c>
      <c r="AC11" s="149">
        <v>94.37</v>
      </c>
      <c r="AD11" s="149">
        <v>114.19</v>
      </c>
      <c r="AE11" s="149">
        <v>88.34</v>
      </c>
      <c r="AF11" s="149">
        <v>135.03</v>
      </c>
      <c r="AG11" s="119"/>
    </row>
    <row r="12" spans="1:33">
      <c r="A12" s="119"/>
      <c r="B12" s="146">
        <v>21</v>
      </c>
      <c r="C12" s="149">
        <v>1642.53</v>
      </c>
      <c r="D12" s="149">
        <v>1908.24</v>
      </c>
      <c r="E12" s="149">
        <v>1985.87</v>
      </c>
      <c r="F12" s="149">
        <v>2325.71</v>
      </c>
      <c r="G12" s="150">
        <v>1916.06</v>
      </c>
      <c r="H12" s="149">
        <v>1848.73</v>
      </c>
      <c r="I12" s="149">
        <v>1470.3</v>
      </c>
      <c r="J12" s="149">
        <v>1879.45</v>
      </c>
      <c r="K12" s="149">
        <v>1785.31</v>
      </c>
      <c r="L12" s="150">
        <v>2107.63</v>
      </c>
      <c r="M12" s="149">
        <v>1021.05</v>
      </c>
      <c r="N12" s="149">
        <v>1093.56</v>
      </c>
      <c r="O12" s="149">
        <v>1239.29</v>
      </c>
      <c r="P12" s="149">
        <v>1411.59</v>
      </c>
      <c r="Q12" s="150">
        <v>1205.93</v>
      </c>
      <c r="R12" s="149">
        <v>528.94000000000005</v>
      </c>
      <c r="S12" s="149">
        <v>413.3</v>
      </c>
      <c r="T12" s="149">
        <v>405.18</v>
      </c>
      <c r="U12" s="149">
        <v>570.28</v>
      </c>
      <c r="V12" s="150">
        <v>562.59</v>
      </c>
      <c r="W12" s="149">
        <v>211.76</v>
      </c>
      <c r="X12" s="149">
        <v>255.31</v>
      </c>
      <c r="Y12" s="149">
        <v>278.08999999999997</v>
      </c>
      <c r="Z12" s="149">
        <v>245.24</v>
      </c>
      <c r="AA12" s="150">
        <v>222.6</v>
      </c>
      <c r="AB12" s="149">
        <v>96.71</v>
      </c>
      <c r="AC12" s="149">
        <v>80.08</v>
      </c>
      <c r="AD12" s="149">
        <v>122.59</v>
      </c>
      <c r="AE12" s="149">
        <v>92.29</v>
      </c>
      <c r="AF12" s="149">
        <v>147.51</v>
      </c>
      <c r="AG12" s="119"/>
    </row>
    <row r="13" spans="1:33">
      <c r="A13" s="119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</row>
    <row r="14" spans="1:33" ht="14.5">
      <c r="A14" s="119"/>
      <c r="B14" s="171"/>
      <c r="C14" s="138" t="s">
        <v>186</v>
      </c>
      <c r="D14" s="138"/>
      <c r="E14" s="138"/>
      <c r="F14" s="125"/>
      <c r="G14" s="125"/>
      <c r="H14" s="138"/>
      <c r="I14" s="138"/>
      <c r="J14" s="138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19"/>
    </row>
    <row r="15" spans="1:33" ht="15.5" thickBot="1">
      <c r="A15" s="119"/>
      <c r="B15" s="128" t="s">
        <v>183</v>
      </c>
      <c r="C15" s="127" t="s">
        <v>145</v>
      </c>
      <c r="D15" s="127"/>
      <c r="E15" s="127"/>
      <c r="F15" s="127"/>
      <c r="G15" s="140"/>
      <c r="H15" s="127" t="s">
        <v>255</v>
      </c>
      <c r="I15" s="127"/>
      <c r="J15" s="127"/>
      <c r="K15" s="127"/>
      <c r="L15" s="140"/>
      <c r="M15" s="127" t="s">
        <v>256</v>
      </c>
      <c r="N15" s="127"/>
      <c r="O15" s="127"/>
      <c r="P15" s="127"/>
      <c r="Q15" s="140"/>
      <c r="R15" s="127" t="s">
        <v>257</v>
      </c>
      <c r="S15" s="127"/>
      <c r="T15" s="127"/>
      <c r="U15" s="127"/>
      <c r="V15" s="140"/>
      <c r="W15" s="127" t="s">
        <v>249</v>
      </c>
      <c r="X15" s="127"/>
      <c r="Y15" s="127"/>
      <c r="Z15" s="127"/>
      <c r="AA15" s="140"/>
      <c r="AB15" s="127" t="s">
        <v>250</v>
      </c>
      <c r="AC15" s="127"/>
      <c r="AD15" s="127"/>
      <c r="AE15" s="127"/>
      <c r="AF15" s="127"/>
      <c r="AG15" s="119"/>
    </row>
    <row r="16" spans="1:33" ht="14.5" thickTop="1">
      <c r="A16" s="119"/>
      <c r="B16" s="146">
        <v>0</v>
      </c>
      <c r="C16" s="149">
        <v>22.47</v>
      </c>
      <c r="D16" s="149">
        <v>24.03</v>
      </c>
      <c r="E16" s="149">
        <v>22.85</v>
      </c>
      <c r="F16" s="149">
        <v>23.47</v>
      </c>
      <c r="G16" s="150">
        <v>24.45</v>
      </c>
      <c r="H16" s="149">
        <v>23.15</v>
      </c>
      <c r="I16" s="149">
        <v>23.93</v>
      </c>
      <c r="J16" s="149">
        <v>23.65</v>
      </c>
      <c r="K16" s="149">
        <v>22.95</v>
      </c>
      <c r="L16" s="150">
        <v>25.54</v>
      </c>
      <c r="M16" s="149">
        <v>23.36</v>
      </c>
      <c r="N16" s="149">
        <v>24.15</v>
      </c>
      <c r="O16" s="149">
        <v>23.6</v>
      </c>
      <c r="P16" s="149">
        <v>24.71</v>
      </c>
      <c r="Q16" s="150">
        <v>28.18</v>
      </c>
      <c r="R16" s="149">
        <v>24.1</v>
      </c>
      <c r="S16" s="149">
        <v>23.58</v>
      </c>
      <c r="T16" s="149">
        <v>25.71</v>
      </c>
      <c r="U16" s="149">
        <v>22.98</v>
      </c>
      <c r="V16" s="150">
        <v>23.73</v>
      </c>
      <c r="W16" s="149">
        <v>23.04</v>
      </c>
      <c r="X16" s="149">
        <v>22.44</v>
      </c>
      <c r="Y16" s="149">
        <v>25.55</v>
      </c>
      <c r="Z16" s="149">
        <v>24.29</v>
      </c>
      <c r="AA16" s="150">
        <v>24.22</v>
      </c>
      <c r="AB16" s="149">
        <v>21.92</v>
      </c>
      <c r="AC16" s="149">
        <v>24.41</v>
      </c>
      <c r="AD16" s="149">
        <v>25.22</v>
      </c>
      <c r="AE16" s="149">
        <v>23.42</v>
      </c>
      <c r="AF16" s="149">
        <v>24.75</v>
      </c>
      <c r="AG16" s="119"/>
    </row>
    <row r="17" spans="1:33">
      <c r="A17" s="119"/>
      <c r="B17" s="146">
        <v>4</v>
      </c>
      <c r="C17" s="149">
        <v>24.15</v>
      </c>
      <c r="D17" s="149">
        <v>26.3</v>
      </c>
      <c r="E17" s="149">
        <v>23.88</v>
      </c>
      <c r="F17" s="149">
        <v>24.41</v>
      </c>
      <c r="G17" s="150">
        <v>25.75</v>
      </c>
      <c r="H17" s="149">
        <v>24.64</v>
      </c>
      <c r="I17" s="149">
        <v>25.3</v>
      </c>
      <c r="J17" s="149">
        <v>25.07</v>
      </c>
      <c r="K17" s="149">
        <v>24.1</v>
      </c>
      <c r="L17" s="150">
        <v>27.2</v>
      </c>
      <c r="M17" s="149">
        <v>24.56</v>
      </c>
      <c r="N17" s="149">
        <v>25.01</v>
      </c>
      <c r="O17" s="149">
        <v>25.36</v>
      </c>
      <c r="P17" s="149">
        <v>25.96</v>
      </c>
      <c r="Q17" s="150">
        <v>30.31</v>
      </c>
      <c r="R17" s="149">
        <v>24.71</v>
      </c>
      <c r="S17" s="149">
        <v>24.66</v>
      </c>
      <c r="T17" s="149">
        <v>27.47</v>
      </c>
      <c r="U17" s="149">
        <v>24.51</v>
      </c>
      <c r="V17" s="150">
        <v>24.79</v>
      </c>
      <c r="W17" s="149">
        <v>24.02</v>
      </c>
      <c r="X17" s="149">
        <v>23.59</v>
      </c>
      <c r="Y17" s="149">
        <v>28.24</v>
      </c>
      <c r="Z17" s="149">
        <v>25.98</v>
      </c>
      <c r="AA17" s="150">
        <v>24.9</v>
      </c>
      <c r="AB17" s="149">
        <v>23.24</v>
      </c>
      <c r="AC17" s="149">
        <v>24.83</v>
      </c>
      <c r="AD17" s="149">
        <v>27.11</v>
      </c>
      <c r="AE17" s="149">
        <v>24.79</v>
      </c>
      <c r="AF17" s="149">
        <v>26.47</v>
      </c>
      <c r="AG17" s="119"/>
    </row>
    <row r="18" spans="1:33">
      <c r="A18" s="119"/>
      <c r="B18" s="146">
        <v>7</v>
      </c>
      <c r="C18" s="149">
        <v>23.74</v>
      </c>
      <c r="D18" s="149">
        <v>25.56</v>
      </c>
      <c r="E18" s="149">
        <v>23.36</v>
      </c>
      <c r="F18" s="149">
        <v>24.42</v>
      </c>
      <c r="G18" s="150">
        <v>25.27</v>
      </c>
      <c r="H18" s="149">
        <v>24.83</v>
      </c>
      <c r="I18" s="149">
        <v>25.12</v>
      </c>
      <c r="J18" s="149">
        <v>24.58</v>
      </c>
      <c r="K18" s="149">
        <v>23.08</v>
      </c>
      <c r="L18" s="150">
        <v>26.15</v>
      </c>
      <c r="M18" s="149">
        <v>24.78</v>
      </c>
      <c r="N18" s="149">
        <v>24.95</v>
      </c>
      <c r="O18" s="149">
        <v>26.27</v>
      </c>
      <c r="P18" s="149">
        <v>26.1</v>
      </c>
      <c r="Q18" s="150">
        <v>30.49</v>
      </c>
      <c r="R18" s="149">
        <v>25.23</v>
      </c>
      <c r="S18" s="149">
        <v>24.93</v>
      </c>
      <c r="T18" s="149">
        <v>27.82</v>
      </c>
      <c r="U18" s="149">
        <v>24.36</v>
      </c>
      <c r="V18" s="150">
        <v>25.42</v>
      </c>
      <c r="W18" s="149">
        <v>24.75</v>
      </c>
      <c r="X18" s="149">
        <v>23.34</v>
      </c>
      <c r="Y18" s="149">
        <v>28.17</v>
      </c>
      <c r="Z18" s="149">
        <v>25.98</v>
      </c>
      <c r="AA18" s="150">
        <v>24.68</v>
      </c>
      <c r="AB18" s="149">
        <v>22.89</v>
      </c>
      <c r="AC18" s="149">
        <v>24.49</v>
      </c>
      <c r="AD18" s="149">
        <v>26.53</v>
      </c>
      <c r="AE18" s="149">
        <v>24.51</v>
      </c>
      <c r="AF18" s="149">
        <v>26.8</v>
      </c>
      <c r="AG18" s="119"/>
    </row>
    <row r="19" spans="1:33">
      <c r="A19" s="119"/>
      <c r="B19" s="146">
        <v>10</v>
      </c>
      <c r="C19" s="149">
        <v>23.56</v>
      </c>
      <c r="D19" s="149">
        <v>25.54</v>
      </c>
      <c r="E19" s="149">
        <v>22.75</v>
      </c>
      <c r="F19" s="149">
        <v>24.14</v>
      </c>
      <c r="G19" s="150">
        <v>25.17</v>
      </c>
      <c r="H19" s="149">
        <v>24.93</v>
      </c>
      <c r="I19" s="149">
        <v>25.35</v>
      </c>
      <c r="J19" s="149">
        <v>25.17</v>
      </c>
      <c r="K19" s="149">
        <v>23.15</v>
      </c>
      <c r="L19" s="150">
        <v>25.49</v>
      </c>
      <c r="M19" s="149">
        <v>24.33</v>
      </c>
      <c r="N19" s="149">
        <v>24.68</v>
      </c>
      <c r="O19" s="149">
        <v>25.44</v>
      </c>
      <c r="P19" s="149">
        <v>26.35</v>
      </c>
      <c r="Q19" s="150">
        <v>30.31</v>
      </c>
      <c r="R19" s="149">
        <v>25.09</v>
      </c>
      <c r="S19" s="149">
        <v>24.35</v>
      </c>
      <c r="T19" s="149">
        <v>28.85</v>
      </c>
      <c r="U19" s="149">
        <v>24.54</v>
      </c>
      <c r="V19" s="150">
        <v>25.41</v>
      </c>
      <c r="W19" s="149">
        <v>23.93</v>
      </c>
      <c r="X19" s="149">
        <v>22.82</v>
      </c>
      <c r="Y19" s="149">
        <v>28.26</v>
      </c>
      <c r="Z19" s="149">
        <v>25.36</v>
      </c>
      <c r="AA19" s="150">
        <v>24.19</v>
      </c>
      <c r="AB19" s="149">
        <v>22.93</v>
      </c>
      <c r="AC19" s="149">
        <v>23.74</v>
      </c>
      <c r="AD19" s="149">
        <v>26.24</v>
      </c>
      <c r="AE19" s="149">
        <v>23.72</v>
      </c>
      <c r="AF19" s="149">
        <v>26.72</v>
      </c>
      <c r="AG19" s="119"/>
    </row>
    <row r="20" spans="1:33">
      <c r="A20" s="119"/>
      <c r="B20" s="146">
        <v>14</v>
      </c>
      <c r="C20" s="149">
        <v>23.92</v>
      </c>
      <c r="D20" s="149">
        <v>25.97</v>
      </c>
      <c r="E20" s="149">
        <v>23.29</v>
      </c>
      <c r="F20" s="149">
        <v>24.74</v>
      </c>
      <c r="G20" s="150">
        <v>25.94</v>
      </c>
      <c r="H20" s="149">
        <v>25.16</v>
      </c>
      <c r="I20" s="149">
        <v>24.78</v>
      </c>
      <c r="J20" s="149">
        <v>25.35</v>
      </c>
      <c r="K20" s="149">
        <v>23.88</v>
      </c>
      <c r="L20" s="150">
        <v>25.83</v>
      </c>
      <c r="M20" s="149">
        <v>24.54</v>
      </c>
      <c r="N20" s="149">
        <v>25.27</v>
      </c>
      <c r="O20" s="149">
        <v>25.93</v>
      </c>
      <c r="P20" s="149">
        <v>26.09</v>
      </c>
      <c r="Q20" s="150">
        <v>30.35</v>
      </c>
      <c r="R20" s="149">
        <v>25.08</v>
      </c>
      <c r="S20" s="149">
        <v>24.58</v>
      </c>
      <c r="T20" s="149">
        <v>28.44</v>
      </c>
      <c r="U20" s="149">
        <v>24.16</v>
      </c>
      <c r="V20" s="150">
        <v>25.75</v>
      </c>
      <c r="W20" s="149">
        <v>24.49</v>
      </c>
      <c r="X20" s="149">
        <v>22.75</v>
      </c>
      <c r="Y20" s="149">
        <v>27.86</v>
      </c>
      <c r="Z20" s="149">
        <v>25.55</v>
      </c>
      <c r="AA20" s="150">
        <v>24.44</v>
      </c>
      <c r="AB20" s="149">
        <v>22.79</v>
      </c>
      <c r="AC20" s="149">
        <v>24.22</v>
      </c>
      <c r="AD20" s="149">
        <v>26</v>
      </c>
      <c r="AE20" s="149">
        <v>24.21</v>
      </c>
      <c r="AF20" s="149">
        <v>26.05</v>
      </c>
      <c r="AG20" s="119"/>
    </row>
    <row r="21" spans="1:33">
      <c r="A21" s="119"/>
      <c r="B21" s="146">
        <v>17</v>
      </c>
      <c r="C21" s="149">
        <v>24.06</v>
      </c>
      <c r="D21" s="149">
        <v>25.73</v>
      </c>
      <c r="E21" s="149">
        <v>23.58</v>
      </c>
      <c r="F21" s="149">
        <v>25.24</v>
      </c>
      <c r="G21" s="150">
        <v>26.03</v>
      </c>
      <c r="H21" s="149">
        <v>25.1</v>
      </c>
      <c r="I21" s="149">
        <v>25.64</v>
      </c>
      <c r="J21" s="149">
        <v>25.76</v>
      </c>
      <c r="K21" s="149">
        <v>24.52</v>
      </c>
      <c r="L21" s="150">
        <v>26.58</v>
      </c>
      <c r="M21" s="149">
        <v>24.78</v>
      </c>
      <c r="N21" s="149">
        <v>26.34</v>
      </c>
      <c r="O21" s="149">
        <v>26.43</v>
      </c>
      <c r="P21" s="149">
        <v>26.26</v>
      </c>
      <c r="Q21" s="150">
        <v>31.5</v>
      </c>
      <c r="R21" s="149">
        <v>25.88</v>
      </c>
      <c r="S21" s="149">
        <v>25.05</v>
      </c>
      <c r="T21" s="149">
        <v>29.12</v>
      </c>
      <c r="U21" s="149">
        <v>24.26</v>
      </c>
      <c r="V21" s="150">
        <v>26.48</v>
      </c>
      <c r="W21" s="149">
        <v>24.08</v>
      </c>
      <c r="X21" s="149">
        <v>23.16</v>
      </c>
      <c r="Y21" s="149">
        <v>27.74</v>
      </c>
      <c r="Z21" s="149">
        <v>25.57</v>
      </c>
      <c r="AA21" s="150">
        <v>24.53</v>
      </c>
      <c r="AB21" s="149">
        <v>23.03</v>
      </c>
      <c r="AC21" s="149">
        <v>24.8</v>
      </c>
      <c r="AD21" s="149">
        <v>26.18</v>
      </c>
      <c r="AE21" s="149">
        <v>24.33</v>
      </c>
      <c r="AF21" s="149">
        <v>26.28</v>
      </c>
      <c r="AG21" s="119"/>
    </row>
    <row r="22" spans="1:33">
      <c r="A22" s="119"/>
      <c r="B22" s="146">
        <v>21</v>
      </c>
      <c r="C22" s="149">
        <v>25.63</v>
      </c>
      <c r="D22" s="149">
        <v>27.06</v>
      </c>
      <c r="E22" s="149">
        <v>25.16</v>
      </c>
      <c r="F22" s="149">
        <v>26.36</v>
      </c>
      <c r="G22" s="150">
        <v>27.83</v>
      </c>
      <c r="H22" s="149">
        <v>26.14</v>
      </c>
      <c r="I22" s="149">
        <v>27.64</v>
      </c>
      <c r="J22" s="149">
        <v>26.56</v>
      </c>
      <c r="K22" s="149">
        <v>25.62</v>
      </c>
      <c r="L22" s="150">
        <v>28.53</v>
      </c>
      <c r="M22" s="149">
        <v>26.02</v>
      </c>
      <c r="N22" s="149">
        <v>27.58</v>
      </c>
      <c r="O22" s="149">
        <v>27.4</v>
      </c>
      <c r="P22" s="149">
        <v>27.63</v>
      </c>
      <c r="Q22" s="150">
        <v>32.340000000000003</v>
      </c>
      <c r="R22" s="149">
        <v>26.06</v>
      </c>
      <c r="S22" s="149">
        <v>24.97</v>
      </c>
      <c r="T22" s="149">
        <v>29.92</v>
      </c>
      <c r="U22" s="149">
        <v>24.86</v>
      </c>
      <c r="V22" s="150">
        <v>26.61</v>
      </c>
      <c r="W22" s="149">
        <v>25.21</v>
      </c>
      <c r="X22" s="149">
        <v>24.33</v>
      </c>
      <c r="Y22" s="149">
        <v>28.51</v>
      </c>
      <c r="Z22" s="149">
        <v>26.1</v>
      </c>
      <c r="AA22" s="150">
        <v>25.6</v>
      </c>
      <c r="AB22" s="149">
        <v>23.58</v>
      </c>
      <c r="AC22" s="149">
        <v>25.47</v>
      </c>
      <c r="AD22" s="149">
        <v>27.1</v>
      </c>
      <c r="AE22" s="149">
        <v>24.94</v>
      </c>
      <c r="AF22" s="149">
        <v>27.05</v>
      </c>
      <c r="AG22" s="119"/>
    </row>
    <row r="23" spans="1:33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</row>
    <row r="24" spans="1:33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</row>
    <row r="25" spans="1:33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ED60-C254-4E57-813B-4BCF448842ED}">
  <dimension ref="A1:AR66"/>
  <sheetViews>
    <sheetView zoomScale="85" zoomScaleNormal="85" workbookViewId="0">
      <selection activeCell="A4" sqref="A4"/>
    </sheetView>
  </sheetViews>
  <sheetFormatPr defaultColWidth="9" defaultRowHeight="13"/>
  <cols>
    <col min="1" max="1" width="14.5" style="2" customWidth="1"/>
    <col min="2" max="2" width="13" style="2" bestFit="1" customWidth="1"/>
    <col min="3" max="3" width="6.08203125" style="2" bestFit="1" customWidth="1"/>
    <col min="4" max="4" width="10.58203125" style="2" customWidth="1"/>
    <col min="5" max="5" width="11.58203125" style="2" bestFit="1" customWidth="1"/>
    <col min="6" max="6" width="10.58203125" style="2" customWidth="1"/>
    <col min="7" max="7" width="3.58203125" style="2" customWidth="1"/>
    <col min="8" max="8" width="7" style="2" bestFit="1" customWidth="1"/>
    <col min="9" max="11" width="10.58203125" style="2" customWidth="1"/>
    <col min="12" max="12" width="3.58203125" style="2" customWidth="1"/>
    <col min="13" max="13" width="7" style="2" bestFit="1" customWidth="1"/>
    <col min="14" max="16" width="10.58203125" style="2" customWidth="1"/>
    <col min="17" max="17" width="3.58203125" style="2" customWidth="1"/>
    <col min="18" max="18" width="7" style="2" bestFit="1" customWidth="1"/>
    <col min="19" max="21" width="10.58203125" style="2" customWidth="1"/>
    <col min="22" max="22" width="3.58203125" style="2" customWidth="1"/>
    <col min="23" max="23" width="6.08203125" style="2" bestFit="1" customWidth="1"/>
    <col min="24" max="26" width="10.58203125" style="2" customWidth="1"/>
    <col min="27" max="27" width="3.58203125" style="2" customWidth="1"/>
    <col min="28" max="28" width="6.08203125" style="2" bestFit="1" customWidth="1"/>
    <col min="29" max="31" width="10.58203125" style="2" customWidth="1"/>
    <col min="32" max="32" width="5.9140625" style="2" bestFit="1" customWidth="1"/>
    <col min="33" max="33" width="20.58203125" style="2" bestFit="1" customWidth="1"/>
    <col min="34" max="42" width="6.08203125" style="2" bestFit="1" customWidth="1"/>
    <col min="43" max="43" width="3.9140625" style="2" customWidth="1"/>
    <col min="44" max="44" width="2.9140625" style="2" customWidth="1"/>
    <col min="45" max="16384" width="9" style="2"/>
  </cols>
  <sheetData>
    <row r="1" spans="1:44" ht="18">
      <c r="A1" s="151" t="s">
        <v>50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</row>
    <row r="2" spans="1:44" ht="14.5">
      <c r="A2" s="120" t="s">
        <v>149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</row>
    <row r="3" spans="1:44" ht="13.5" thickBot="1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</row>
    <row r="4" spans="1:44">
      <c r="A4" s="122"/>
      <c r="B4" s="152"/>
      <c r="C4" s="153" t="s">
        <v>150</v>
      </c>
      <c r="D4" s="154"/>
      <c r="E4" s="154"/>
      <c r="F4" s="155"/>
      <c r="G4" s="156"/>
      <c r="H4" s="153" t="s">
        <v>151</v>
      </c>
      <c r="I4" s="154"/>
      <c r="J4" s="154"/>
      <c r="K4" s="155"/>
      <c r="L4" s="156"/>
      <c r="M4" s="153" t="s">
        <v>152</v>
      </c>
      <c r="N4" s="154"/>
      <c r="O4" s="154"/>
      <c r="P4" s="155"/>
      <c r="Q4" s="156"/>
      <c r="R4" s="153" t="s">
        <v>153</v>
      </c>
      <c r="S4" s="154"/>
      <c r="T4" s="154"/>
      <c r="U4" s="155"/>
      <c r="V4" s="157"/>
      <c r="W4" s="158" t="s">
        <v>154</v>
      </c>
      <c r="X4" s="158"/>
      <c r="Y4" s="158"/>
      <c r="Z4" s="158"/>
      <c r="AA4" s="152"/>
      <c r="AB4" s="153" t="s">
        <v>155</v>
      </c>
      <c r="AC4" s="154"/>
      <c r="AD4" s="154"/>
      <c r="AE4" s="155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</row>
    <row r="5" spans="1:44" ht="39.5" thickBot="1">
      <c r="A5" s="122"/>
      <c r="B5" s="159"/>
      <c r="C5" s="160" t="s">
        <v>156</v>
      </c>
      <c r="D5" s="161" t="s">
        <v>157</v>
      </c>
      <c r="E5" s="161" t="s">
        <v>158</v>
      </c>
      <c r="F5" s="162" t="s">
        <v>159</v>
      </c>
      <c r="G5" s="163"/>
      <c r="H5" s="160" t="s">
        <v>156</v>
      </c>
      <c r="I5" s="161" t="s">
        <v>157</v>
      </c>
      <c r="J5" s="161" t="s">
        <v>158</v>
      </c>
      <c r="K5" s="162" t="s">
        <v>159</v>
      </c>
      <c r="L5" s="163"/>
      <c r="M5" s="160" t="s">
        <v>156</v>
      </c>
      <c r="N5" s="161" t="s">
        <v>157</v>
      </c>
      <c r="O5" s="161" t="s">
        <v>158</v>
      </c>
      <c r="P5" s="162" t="s">
        <v>159</v>
      </c>
      <c r="Q5" s="163"/>
      <c r="R5" s="160" t="s">
        <v>156</v>
      </c>
      <c r="S5" s="161" t="s">
        <v>157</v>
      </c>
      <c r="T5" s="161" t="s">
        <v>158</v>
      </c>
      <c r="U5" s="162" t="s">
        <v>159</v>
      </c>
      <c r="V5" s="164"/>
      <c r="W5" s="163" t="s">
        <v>156</v>
      </c>
      <c r="X5" s="161" t="s">
        <v>157</v>
      </c>
      <c r="Y5" s="161" t="s">
        <v>158</v>
      </c>
      <c r="Z5" s="161" t="s">
        <v>159</v>
      </c>
      <c r="AA5" s="165"/>
      <c r="AB5" s="160" t="s">
        <v>156</v>
      </c>
      <c r="AC5" s="161" t="s">
        <v>157</v>
      </c>
      <c r="AD5" s="161" t="s">
        <v>158</v>
      </c>
      <c r="AE5" s="162" t="s">
        <v>159</v>
      </c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</row>
    <row r="6" spans="1:44" ht="14.5">
      <c r="A6" s="122"/>
      <c r="B6" s="166" t="s">
        <v>160</v>
      </c>
      <c r="C6" s="166"/>
      <c r="D6" s="167"/>
      <c r="E6" s="167"/>
      <c r="F6" s="168"/>
      <c r="G6" s="167"/>
      <c r="H6" s="166"/>
      <c r="I6" s="167"/>
      <c r="J6" s="167"/>
      <c r="K6" s="168"/>
      <c r="L6" s="167"/>
      <c r="M6" s="166"/>
      <c r="N6" s="167"/>
      <c r="O6" s="167"/>
      <c r="P6" s="168"/>
      <c r="Q6" s="167"/>
      <c r="R6" s="166"/>
      <c r="S6" s="167"/>
      <c r="T6" s="167"/>
      <c r="U6" s="168"/>
      <c r="V6" s="169"/>
      <c r="W6" s="167"/>
      <c r="X6" s="167"/>
      <c r="Y6" s="167"/>
      <c r="Z6" s="167"/>
      <c r="AA6" s="170"/>
      <c r="AB6" s="166"/>
      <c r="AC6" s="167"/>
      <c r="AD6" s="167"/>
      <c r="AE6" s="168"/>
      <c r="AF6" s="122"/>
      <c r="AG6" s="171"/>
      <c r="AH6" s="138" t="s">
        <v>161</v>
      </c>
      <c r="AI6" s="138"/>
      <c r="AJ6" s="138"/>
      <c r="AK6" s="121"/>
      <c r="AL6" s="121"/>
      <c r="AM6" s="121"/>
      <c r="AN6" s="121"/>
      <c r="AO6" s="121"/>
      <c r="AP6" s="121"/>
      <c r="AQ6" s="122"/>
      <c r="AR6" s="122"/>
    </row>
    <row r="7" spans="1:44" ht="15.5" thickBot="1">
      <c r="A7" s="122"/>
      <c r="B7" s="172" t="s">
        <v>162</v>
      </c>
      <c r="C7" s="172">
        <v>1.151</v>
      </c>
      <c r="D7" s="130">
        <v>0.45</v>
      </c>
      <c r="E7" s="130">
        <f>ROUND(AVERAGE(D7:D9),-INT(LOG(AVERAGE(D7:D9)))+2)</f>
        <v>0.42899999999999999</v>
      </c>
      <c r="F7" s="173">
        <f t="shared" ref="F7:F15" si="0">ROUND((D7/$E$7),-INT(LOG(D7/$E$7))+2)</f>
        <v>1.05</v>
      </c>
      <c r="G7" s="122"/>
      <c r="H7" s="172">
        <v>1.105</v>
      </c>
      <c r="I7" s="122">
        <v>0.46500000000000002</v>
      </c>
      <c r="J7" s="130">
        <f>ROUND(AVERAGE(I7:I9),-INT(LOG(AVERAGE(I7:I9)))+2)</f>
        <v>0.38100000000000001</v>
      </c>
      <c r="K7" s="173">
        <f>ROUND((I7/$J$7),-INT(LOG(I7/$J$7))+2)</f>
        <v>1.22</v>
      </c>
      <c r="L7" s="122"/>
      <c r="M7" s="172">
        <v>1.077</v>
      </c>
      <c r="N7" s="122">
        <v>0.47399999999999998</v>
      </c>
      <c r="O7" s="130">
        <f>ROUND(AVERAGE(N7:N9),-INT(LOG(AVERAGE(N7:N9)))+2)</f>
        <v>0.50900000000000001</v>
      </c>
      <c r="P7" s="173">
        <f>ROUND((N7/$O$7),-INT(LOG(N7/$O$7))+2)</f>
        <v>0.93100000000000005</v>
      </c>
      <c r="Q7" s="122"/>
      <c r="R7" s="172">
        <v>1.2370000000000001</v>
      </c>
      <c r="S7" s="122">
        <v>0.42399999999999999</v>
      </c>
      <c r="T7" s="130">
        <f>ROUND(AVERAGE(S7:S9),-INT(LOG(AVERAGE(S7:S9)))+2)</f>
        <v>0.42899999999999999</v>
      </c>
      <c r="U7" s="173">
        <f>ROUND((S7/$T$7),-INT(LOG(S7/$T$7))+2)</f>
        <v>0.98799999999999999</v>
      </c>
      <c r="V7" s="174"/>
      <c r="W7" s="122">
        <v>1.86</v>
      </c>
      <c r="X7" s="122">
        <v>0.27500000000000002</v>
      </c>
      <c r="Y7" s="130">
        <f>ROUND(AVERAGE(X7:X9),-INT(LOG(AVERAGE(X7:X9)))+2)</f>
        <v>0.34699999999999998</v>
      </c>
      <c r="Z7" s="122">
        <f>ROUND((X7/$Y$7),-INT(LOG(X7/$Y$7))+2)</f>
        <v>0.79300000000000004</v>
      </c>
      <c r="AA7" s="159"/>
      <c r="AB7" s="172">
        <v>0.92700000000000005</v>
      </c>
      <c r="AC7" s="122">
        <v>0.52600000000000002</v>
      </c>
      <c r="AD7" s="130">
        <f>ROUND(AVERAGE(AC7:AC9),-INT(LOG(AVERAGE(AC7:AC9)))+2)</f>
        <v>0.55000000000000004</v>
      </c>
      <c r="AE7" s="173">
        <f>ROUND((AC7/$AD$7),-INT(LOG(AC7/$AD$7))+2)</f>
        <v>0.95599999999999996</v>
      </c>
      <c r="AF7" s="122"/>
      <c r="AG7" s="128" t="s">
        <v>140</v>
      </c>
      <c r="AH7" s="127" t="s">
        <v>145</v>
      </c>
      <c r="AI7" s="127"/>
      <c r="AJ7" s="140"/>
      <c r="AK7" s="127" t="s">
        <v>249</v>
      </c>
      <c r="AL7" s="127"/>
      <c r="AM7" s="140"/>
      <c r="AN7" s="127" t="s">
        <v>250</v>
      </c>
      <c r="AO7" s="127"/>
      <c r="AP7" s="140"/>
      <c r="AQ7" s="122"/>
      <c r="AR7" s="122"/>
    </row>
    <row r="8" spans="1:44" ht="13.5" thickTop="1">
      <c r="A8" s="122"/>
      <c r="B8" s="172" t="s">
        <v>163</v>
      </c>
      <c r="C8" s="172">
        <v>1.222</v>
      </c>
      <c r="D8" s="130">
        <v>0.42899999999999999</v>
      </c>
      <c r="E8" s="122"/>
      <c r="F8" s="173">
        <f t="shared" si="0"/>
        <v>1</v>
      </c>
      <c r="G8" s="122"/>
      <c r="H8" s="172">
        <v>1.4</v>
      </c>
      <c r="I8" s="122">
        <v>0.379</v>
      </c>
      <c r="J8" s="122"/>
      <c r="K8" s="173">
        <f t="shared" ref="K8:K15" si="1">ROUND((I8/$J$7),-INT(LOG(I8/$J$7))+2)</f>
        <v>0.995</v>
      </c>
      <c r="L8" s="122"/>
      <c r="M8" s="172">
        <v>0.90600000000000003</v>
      </c>
      <c r="N8" s="122">
        <v>0.53400000000000003</v>
      </c>
      <c r="O8" s="122"/>
      <c r="P8" s="173">
        <f t="shared" ref="P8:P15" si="2">ROUND((N8/$O$7),-INT(LOG(N8/$O$7))+2)</f>
        <v>1.05</v>
      </c>
      <c r="Q8" s="122"/>
      <c r="R8" s="172">
        <v>1.1839999999999999</v>
      </c>
      <c r="S8" s="122">
        <v>0.44</v>
      </c>
      <c r="T8" s="122"/>
      <c r="U8" s="173">
        <f t="shared" ref="U8:U15" si="3">ROUND((S8/$T$7),-INT(LOG(S8/$T$7))+2)</f>
        <v>1.03</v>
      </c>
      <c r="V8" s="174"/>
      <c r="W8" s="122">
        <v>1.2649999999999999</v>
      </c>
      <c r="X8" s="122">
        <v>0.41599999999999998</v>
      </c>
      <c r="Y8" s="122"/>
      <c r="Z8" s="122">
        <f t="shared" ref="Z8:Z15" si="4">ROUND((X8/$Y$7),-INT(LOG(X8/$Y$7))+2)</f>
        <v>1.2</v>
      </c>
      <c r="AA8" s="159"/>
      <c r="AB8" s="172">
        <v>0.77</v>
      </c>
      <c r="AC8" s="122">
        <v>0.58599999999999997</v>
      </c>
      <c r="AD8" s="122"/>
      <c r="AE8" s="173">
        <f t="shared" ref="AE8:AE14" si="5">ROUND((AC8/$AD$7),-INT(LOG(AC8/$AD$7))+2)</f>
        <v>1.07</v>
      </c>
      <c r="AF8" s="122"/>
      <c r="AG8" s="146">
        <v>2</v>
      </c>
      <c r="AH8" s="132">
        <v>1.05</v>
      </c>
      <c r="AI8" s="132">
        <v>1</v>
      </c>
      <c r="AJ8" s="143">
        <v>0.94899999999999995</v>
      </c>
      <c r="AK8" s="132">
        <v>0.95299999999999996</v>
      </c>
      <c r="AL8" s="132">
        <v>1.18</v>
      </c>
      <c r="AM8" s="143">
        <v>1.28</v>
      </c>
      <c r="AN8" s="132">
        <v>1.24</v>
      </c>
      <c r="AO8" s="132">
        <v>0.60599999999999998</v>
      </c>
      <c r="AP8" s="143">
        <v>1.39</v>
      </c>
      <c r="AQ8" s="122"/>
      <c r="AR8" s="122"/>
    </row>
    <row r="9" spans="1:44">
      <c r="A9" s="122"/>
      <c r="B9" s="172" t="s">
        <v>164</v>
      </c>
      <c r="C9" s="172">
        <v>1.296</v>
      </c>
      <c r="D9" s="130">
        <v>0.40699999999999997</v>
      </c>
      <c r="E9" s="122"/>
      <c r="F9" s="173">
        <f t="shared" si="0"/>
        <v>0.94899999999999995</v>
      </c>
      <c r="G9" s="122"/>
      <c r="H9" s="172">
        <v>1.7450000000000001</v>
      </c>
      <c r="I9" s="122">
        <v>0.29799999999999999</v>
      </c>
      <c r="J9" s="122"/>
      <c r="K9" s="173">
        <f t="shared" si="1"/>
        <v>0.78200000000000003</v>
      </c>
      <c r="L9" s="122"/>
      <c r="M9" s="172">
        <v>0.94399999999999995</v>
      </c>
      <c r="N9" s="122">
        <v>0.52</v>
      </c>
      <c r="O9" s="122"/>
      <c r="P9" s="173">
        <f t="shared" si="2"/>
        <v>1.02</v>
      </c>
      <c r="Q9" s="122"/>
      <c r="R9" s="172">
        <v>1.244</v>
      </c>
      <c r="S9" s="122">
        <v>0.42199999999999999</v>
      </c>
      <c r="T9" s="122"/>
      <c r="U9" s="173">
        <f t="shared" si="3"/>
        <v>0.98399999999999999</v>
      </c>
      <c r="V9" s="174"/>
      <c r="W9" s="122">
        <v>1.5109999999999999</v>
      </c>
      <c r="X9" s="122">
        <v>0.35099999999999998</v>
      </c>
      <c r="Y9" s="122"/>
      <c r="Z9" s="122">
        <f t="shared" si="4"/>
        <v>1.01</v>
      </c>
      <c r="AA9" s="159"/>
      <c r="AB9" s="172">
        <v>0.89800000000000002</v>
      </c>
      <c r="AC9" s="122">
        <v>0.53700000000000003</v>
      </c>
      <c r="AD9" s="122"/>
      <c r="AE9" s="173">
        <f t="shared" si="5"/>
        <v>0.97599999999999998</v>
      </c>
      <c r="AF9" s="122"/>
      <c r="AG9" s="146">
        <v>6</v>
      </c>
      <c r="AH9" s="132">
        <v>1.22</v>
      </c>
      <c r="AI9" s="132">
        <v>0.995</v>
      </c>
      <c r="AJ9" s="143">
        <v>0.78200000000000003</v>
      </c>
      <c r="AK9" s="132">
        <v>0.63</v>
      </c>
      <c r="AL9" s="132">
        <v>0.39400000000000002</v>
      </c>
      <c r="AM9" s="143">
        <v>0.254</v>
      </c>
      <c r="AN9" s="132">
        <v>0.28599999999999998</v>
      </c>
      <c r="AO9" s="132">
        <v>0.16500000000000001</v>
      </c>
      <c r="AP9" s="143">
        <v>0.47199999999999998</v>
      </c>
      <c r="AQ9" s="122"/>
      <c r="AR9" s="122"/>
    </row>
    <row r="10" spans="1:44">
      <c r="A10" s="122"/>
      <c r="B10" s="172" t="s">
        <v>165</v>
      </c>
      <c r="C10" s="172">
        <v>1.29</v>
      </c>
      <c r="D10" s="130">
        <v>0.40899999999999997</v>
      </c>
      <c r="E10" s="122"/>
      <c r="F10" s="173">
        <f t="shared" si="0"/>
        <v>0.95299999999999996</v>
      </c>
      <c r="G10" s="122"/>
      <c r="H10" s="172">
        <v>2.0569999999999999</v>
      </c>
      <c r="I10" s="122">
        <v>0.24</v>
      </c>
      <c r="J10" s="122"/>
      <c r="K10" s="173">
        <f t="shared" si="1"/>
        <v>0.63</v>
      </c>
      <c r="L10" s="122"/>
      <c r="M10" s="172">
        <v>3.544</v>
      </c>
      <c r="N10" s="122">
        <v>8.5699999999999998E-2</v>
      </c>
      <c r="O10" s="122"/>
      <c r="P10" s="173">
        <f t="shared" si="2"/>
        <v>0.16800000000000001</v>
      </c>
      <c r="Q10" s="122"/>
      <c r="R10" s="172">
        <v>2.976</v>
      </c>
      <c r="S10" s="122">
        <v>0.127</v>
      </c>
      <c r="T10" s="122"/>
      <c r="U10" s="173">
        <f t="shared" si="3"/>
        <v>0.29599999999999999</v>
      </c>
      <c r="V10" s="174"/>
      <c r="W10" s="122">
        <v>3.5350000000000001</v>
      </c>
      <c r="X10" s="122">
        <v>8.6300000000000002E-2</v>
      </c>
      <c r="Y10" s="122"/>
      <c r="Z10" s="122">
        <f t="shared" si="4"/>
        <v>0.249</v>
      </c>
      <c r="AA10" s="159"/>
      <c r="AB10" s="172">
        <v>1.046</v>
      </c>
      <c r="AC10" s="122">
        <v>0.48399999999999999</v>
      </c>
      <c r="AD10" s="122"/>
      <c r="AE10" s="173">
        <f t="shared" si="5"/>
        <v>0.88</v>
      </c>
      <c r="AF10" s="122"/>
      <c r="AG10" s="146">
        <v>24</v>
      </c>
      <c r="AH10" s="132">
        <v>0.93100000000000005</v>
      </c>
      <c r="AI10" s="132">
        <v>1.05</v>
      </c>
      <c r="AJ10" s="143">
        <v>1.02</v>
      </c>
      <c r="AK10" s="132">
        <v>0.16800000000000001</v>
      </c>
      <c r="AL10" s="132">
        <v>0.375</v>
      </c>
      <c r="AM10" s="143">
        <v>0.36099999999999999</v>
      </c>
      <c r="AN10" s="132">
        <v>0.112</v>
      </c>
      <c r="AO10" s="132">
        <v>0.14499999999999999</v>
      </c>
      <c r="AP10" s="143">
        <v>0.19400000000000001</v>
      </c>
      <c r="AQ10" s="122"/>
      <c r="AR10" s="122"/>
    </row>
    <row r="11" spans="1:44">
      <c r="A11" s="122"/>
      <c r="B11" s="172" t="s">
        <v>166</v>
      </c>
      <c r="C11" s="172">
        <v>0.98099999999999998</v>
      </c>
      <c r="D11" s="130">
        <v>0.50700000000000001</v>
      </c>
      <c r="E11" s="122"/>
      <c r="F11" s="173">
        <f t="shared" si="0"/>
        <v>1.18</v>
      </c>
      <c r="G11" s="122"/>
      <c r="H11" s="172">
        <v>2.7330000000000001</v>
      </c>
      <c r="I11" s="122">
        <v>0.15</v>
      </c>
      <c r="J11" s="122"/>
      <c r="K11" s="173">
        <f t="shared" si="1"/>
        <v>0.39400000000000002</v>
      </c>
      <c r="L11" s="122"/>
      <c r="M11" s="172">
        <v>2.39</v>
      </c>
      <c r="N11" s="122">
        <v>0.191</v>
      </c>
      <c r="O11" s="122"/>
      <c r="P11" s="173">
        <f t="shared" si="2"/>
        <v>0.375</v>
      </c>
      <c r="Q11" s="122"/>
      <c r="R11" s="172">
        <v>2.923</v>
      </c>
      <c r="S11" s="122">
        <v>0.13200000000000001</v>
      </c>
      <c r="T11" s="122"/>
      <c r="U11" s="173">
        <f t="shared" si="3"/>
        <v>0.308</v>
      </c>
      <c r="V11" s="174"/>
      <c r="W11" s="122">
        <v>3.4329999999999998</v>
      </c>
      <c r="X11" s="122">
        <v>9.2600000000000002E-2</v>
      </c>
      <c r="Y11" s="122"/>
      <c r="Z11" s="122">
        <f t="shared" si="4"/>
        <v>0.26700000000000002</v>
      </c>
      <c r="AA11" s="159"/>
      <c r="AB11" s="172">
        <v>1.595</v>
      </c>
      <c r="AC11" s="122">
        <v>0.33100000000000002</v>
      </c>
      <c r="AD11" s="122"/>
      <c r="AE11" s="173">
        <f t="shared" si="5"/>
        <v>0.60199999999999998</v>
      </c>
      <c r="AF11" s="122"/>
      <c r="AG11" s="146">
        <v>48</v>
      </c>
      <c r="AH11" s="132">
        <v>0.98799999999999999</v>
      </c>
      <c r="AI11" s="132">
        <v>1.03</v>
      </c>
      <c r="AJ11" s="143">
        <v>0.98399999999999999</v>
      </c>
      <c r="AK11" s="132">
        <v>0.29599999999999999</v>
      </c>
      <c r="AL11" s="132">
        <v>0.308</v>
      </c>
      <c r="AM11" s="143">
        <v>0.215</v>
      </c>
      <c r="AN11" s="175"/>
      <c r="AO11" s="132">
        <v>8.8999999999999996E-2</v>
      </c>
      <c r="AP11" s="143">
        <v>0.109</v>
      </c>
      <c r="AQ11" s="122"/>
      <c r="AR11" s="122"/>
    </row>
    <row r="12" spans="1:44">
      <c r="A12" s="122"/>
      <c r="B12" s="172" t="s">
        <v>167</v>
      </c>
      <c r="C12" s="172">
        <v>0.86899999999999999</v>
      </c>
      <c r="D12" s="130">
        <v>0.54800000000000004</v>
      </c>
      <c r="E12" s="122"/>
      <c r="F12" s="173">
        <f t="shared" si="0"/>
        <v>1.28</v>
      </c>
      <c r="G12" s="122"/>
      <c r="H12" s="172">
        <v>3.367</v>
      </c>
      <c r="I12" s="122">
        <v>9.69E-2</v>
      </c>
      <c r="J12" s="122"/>
      <c r="K12" s="173">
        <f t="shared" si="1"/>
        <v>0.254</v>
      </c>
      <c r="L12" s="122"/>
      <c r="M12" s="172">
        <v>2.444</v>
      </c>
      <c r="N12" s="122">
        <v>0.184</v>
      </c>
      <c r="O12" s="122"/>
      <c r="P12" s="173">
        <f t="shared" si="2"/>
        <v>0.36099999999999999</v>
      </c>
      <c r="Q12" s="122"/>
      <c r="R12" s="172">
        <v>3.4390000000000001</v>
      </c>
      <c r="S12" s="122">
        <v>9.2200000000000004E-2</v>
      </c>
      <c r="T12" s="122"/>
      <c r="U12" s="173">
        <f t="shared" si="3"/>
        <v>0.215</v>
      </c>
      <c r="V12" s="174"/>
      <c r="W12" s="122">
        <v>3.19</v>
      </c>
      <c r="X12" s="122">
        <v>0.11</v>
      </c>
      <c r="Y12" s="122"/>
      <c r="Z12" s="122">
        <f t="shared" si="4"/>
        <v>0.317</v>
      </c>
      <c r="AA12" s="159"/>
      <c r="AB12" s="172">
        <v>1.958</v>
      </c>
      <c r="AC12" s="122">
        <v>0.25700000000000001</v>
      </c>
      <c r="AD12" s="122"/>
      <c r="AE12" s="173">
        <f t="shared" si="5"/>
        <v>0.46700000000000003</v>
      </c>
      <c r="AF12" s="122"/>
      <c r="AG12" s="146">
        <v>72</v>
      </c>
      <c r="AH12" s="132">
        <v>0.79300000000000004</v>
      </c>
      <c r="AI12" s="132">
        <v>1.2</v>
      </c>
      <c r="AJ12" s="143">
        <v>1.01</v>
      </c>
      <c r="AK12" s="132">
        <v>0.249</v>
      </c>
      <c r="AL12" s="132">
        <v>0.26700000000000002</v>
      </c>
      <c r="AM12" s="143">
        <v>0.317</v>
      </c>
      <c r="AN12" s="132">
        <v>0.34899999999999998</v>
      </c>
      <c r="AO12" s="132">
        <v>0.16700000000000001</v>
      </c>
      <c r="AP12" s="143">
        <v>0.438</v>
      </c>
      <c r="AQ12" s="122"/>
      <c r="AR12" s="122"/>
    </row>
    <row r="13" spans="1:44">
      <c r="A13" s="122"/>
      <c r="B13" s="172" t="s">
        <v>168</v>
      </c>
      <c r="C13" s="172">
        <v>0.90500000000000003</v>
      </c>
      <c r="D13" s="130">
        <v>0.53400000000000003</v>
      </c>
      <c r="E13" s="122"/>
      <c r="F13" s="173">
        <f t="shared" si="0"/>
        <v>1.24</v>
      </c>
      <c r="G13" s="122"/>
      <c r="H13" s="172">
        <v>3.194</v>
      </c>
      <c r="I13" s="122">
        <v>0.109</v>
      </c>
      <c r="J13" s="122"/>
      <c r="K13" s="173">
        <f t="shared" si="1"/>
        <v>0.28599999999999998</v>
      </c>
      <c r="L13" s="122"/>
      <c r="M13" s="172">
        <v>4.1349999999999998</v>
      </c>
      <c r="N13" s="122">
        <v>5.6899999999999999E-2</v>
      </c>
      <c r="O13" s="122"/>
      <c r="P13" s="173">
        <f t="shared" si="2"/>
        <v>0.112</v>
      </c>
      <c r="Q13" s="122"/>
      <c r="R13" s="172"/>
      <c r="S13" s="122"/>
      <c r="T13" s="122"/>
      <c r="U13" s="173"/>
      <c r="V13" s="174"/>
      <c r="W13" s="122">
        <v>3.0510000000000002</v>
      </c>
      <c r="X13" s="122">
        <v>0.121</v>
      </c>
      <c r="Y13" s="122"/>
      <c r="Z13" s="122">
        <f t="shared" si="4"/>
        <v>0.34899999999999998</v>
      </c>
      <c r="AA13" s="159"/>
      <c r="AB13" s="172">
        <v>1.895</v>
      </c>
      <c r="AC13" s="122">
        <v>0.26900000000000002</v>
      </c>
      <c r="AD13" s="122"/>
      <c r="AE13" s="173">
        <f t="shared" si="5"/>
        <v>0.48899999999999999</v>
      </c>
      <c r="AF13" s="122"/>
      <c r="AG13" s="146">
        <v>144</v>
      </c>
      <c r="AH13" s="132">
        <v>0.95599999999999996</v>
      </c>
      <c r="AI13" s="132">
        <v>1.07</v>
      </c>
      <c r="AJ13" s="143">
        <v>0.97599999999999998</v>
      </c>
      <c r="AK13" s="132">
        <v>0.88</v>
      </c>
      <c r="AL13" s="132">
        <v>0.60199999999999998</v>
      </c>
      <c r="AM13" s="143">
        <v>0.46700000000000003</v>
      </c>
      <c r="AN13" s="132">
        <v>0.48899999999999999</v>
      </c>
      <c r="AO13" s="132">
        <v>0.42699999999999999</v>
      </c>
      <c r="AP13" s="143"/>
      <c r="AQ13" s="122"/>
      <c r="AR13" s="122"/>
    </row>
    <row r="14" spans="1:44">
      <c r="A14" s="122"/>
      <c r="B14" s="172" t="s">
        <v>169</v>
      </c>
      <c r="C14" s="172">
        <v>1.944</v>
      </c>
      <c r="D14" s="130">
        <v>0.26</v>
      </c>
      <c r="E14" s="122"/>
      <c r="F14" s="173">
        <f t="shared" si="0"/>
        <v>0.60599999999999998</v>
      </c>
      <c r="G14" s="122"/>
      <c r="H14" s="172">
        <v>3.9929999999999999</v>
      </c>
      <c r="I14" s="122">
        <v>6.2799999999999995E-2</v>
      </c>
      <c r="J14" s="122"/>
      <c r="K14" s="173">
        <f t="shared" si="1"/>
        <v>0.16500000000000001</v>
      </c>
      <c r="L14" s="122"/>
      <c r="M14" s="172">
        <v>3.7650000000000001</v>
      </c>
      <c r="N14" s="122">
        <v>7.3599999999999999E-2</v>
      </c>
      <c r="O14" s="122"/>
      <c r="P14" s="173">
        <f t="shared" si="2"/>
        <v>0.14499999999999999</v>
      </c>
      <c r="Q14" s="122"/>
      <c r="R14" s="172">
        <v>4.71</v>
      </c>
      <c r="S14" s="122">
        <v>3.8199999999999998E-2</v>
      </c>
      <c r="T14" s="122"/>
      <c r="U14" s="173">
        <f t="shared" si="3"/>
        <v>8.8999999999999996E-2</v>
      </c>
      <c r="V14" s="174"/>
      <c r="W14" s="122">
        <v>4.1050000000000004</v>
      </c>
      <c r="X14" s="122">
        <v>5.8099999999999999E-2</v>
      </c>
      <c r="Y14" s="122"/>
      <c r="Z14" s="122">
        <f t="shared" si="4"/>
        <v>0.16700000000000001</v>
      </c>
      <c r="AA14" s="159"/>
      <c r="AB14" s="172">
        <v>2.0920000000000001</v>
      </c>
      <c r="AC14" s="122">
        <v>0.23499999999999999</v>
      </c>
      <c r="AD14" s="122"/>
      <c r="AE14" s="173">
        <f t="shared" si="5"/>
        <v>0.42699999999999999</v>
      </c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</row>
    <row r="15" spans="1:44" ht="13.5" thickBot="1">
      <c r="A15" s="122"/>
      <c r="B15" s="176" t="s">
        <v>170</v>
      </c>
      <c r="C15" s="176">
        <v>0.74299999999999999</v>
      </c>
      <c r="D15" s="177">
        <v>0.59699999999999998</v>
      </c>
      <c r="E15" s="178"/>
      <c r="F15" s="179">
        <f t="shared" si="0"/>
        <v>1.39</v>
      </c>
      <c r="G15" s="178"/>
      <c r="H15" s="176">
        <v>2.4740000000000002</v>
      </c>
      <c r="I15" s="178">
        <v>0.18</v>
      </c>
      <c r="J15" s="178"/>
      <c r="K15" s="179">
        <f t="shared" si="1"/>
        <v>0.47199999999999998</v>
      </c>
      <c r="L15" s="178"/>
      <c r="M15" s="176">
        <v>3.3370000000000002</v>
      </c>
      <c r="N15" s="178">
        <v>9.9000000000000005E-2</v>
      </c>
      <c r="O15" s="178"/>
      <c r="P15" s="179">
        <f t="shared" si="2"/>
        <v>0.19400000000000001</v>
      </c>
      <c r="Q15" s="178"/>
      <c r="R15" s="176">
        <v>4.4219999999999997</v>
      </c>
      <c r="S15" s="178">
        <v>4.6600000000000003E-2</v>
      </c>
      <c r="T15" s="178"/>
      <c r="U15" s="179">
        <f t="shared" si="3"/>
        <v>0.109</v>
      </c>
      <c r="V15" s="180"/>
      <c r="W15" s="178">
        <v>2.7189999999999999</v>
      </c>
      <c r="X15" s="178">
        <v>0.152</v>
      </c>
      <c r="Y15" s="178"/>
      <c r="Z15" s="178">
        <f t="shared" si="4"/>
        <v>0.438</v>
      </c>
      <c r="AA15" s="181"/>
      <c r="AB15" s="176"/>
      <c r="AC15" s="178"/>
      <c r="AD15" s="178"/>
      <c r="AE15" s="179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</row>
    <row r="16" spans="1:44" ht="14.5">
      <c r="A16" s="122"/>
      <c r="B16" s="166" t="s">
        <v>171</v>
      </c>
      <c r="C16" s="166"/>
      <c r="D16" s="167"/>
      <c r="E16" s="167"/>
      <c r="F16" s="168"/>
      <c r="G16" s="167"/>
      <c r="H16" s="166"/>
      <c r="I16" s="167"/>
      <c r="J16" s="167"/>
      <c r="K16" s="168"/>
      <c r="L16" s="167"/>
      <c r="M16" s="166"/>
      <c r="N16" s="167"/>
      <c r="O16" s="167"/>
      <c r="P16" s="168"/>
      <c r="Q16" s="167"/>
      <c r="R16" s="166"/>
      <c r="S16" s="167"/>
      <c r="T16" s="167"/>
      <c r="U16" s="168"/>
      <c r="V16" s="169"/>
      <c r="W16" s="167"/>
      <c r="X16" s="167"/>
      <c r="Y16" s="167"/>
      <c r="Z16" s="167"/>
      <c r="AA16" s="170"/>
      <c r="AB16" s="166"/>
      <c r="AC16" s="167"/>
      <c r="AD16" s="167"/>
      <c r="AE16" s="168"/>
      <c r="AF16" s="122"/>
      <c r="AG16" s="171"/>
      <c r="AH16" s="138" t="s">
        <v>172</v>
      </c>
      <c r="AI16" s="138"/>
      <c r="AJ16" s="138"/>
      <c r="AK16" s="121"/>
      <c r="AL16" s="121"/>
      <c r="AM16" s="121"/>
      <c r="AN16" s="121"/>
      <c r="AO16" s="121"/>
      <c r="AP16" s="121"/>
      <c r="AQ16" s="122"/>
      <c r="AR16" s="122"/>
    </row>
    <row r="17" spans="1:44" ht="15.5" thickBot="1">
      <c r="A17" s="122"/>
      <c r="B17" s="172" t="s">
        <v>162</v>
      </c>
      <c r="C17" s="172">
        <v>1.6419999999999999</v>
      </c>
      <c r="D17" s="122">
        <v>0.32</v>
      </c>
      <c r="E17" s="130">
        <f>ROUND(AVERAGE(D17:D19),-INT(LOG(AVERAGE(D17:D19)))+2)</f>
        <v>0.25700000000000001</v>
      </c>
      <c r="F17" s="173">
        <f>ROUND((D17/$E$17),-INT(LOG(D17/$E$17))+2)</f>
        <v>1.25</v>
      </c>
      <c r="G17" s="122"/>
      <c r="H17" s="172">
        <v>1.738</v>
      </c>
      <c r="I17" s="122">
        <v>0.3</v>
      </c>
      <c r="J17" s="130">
        <f>ROUND(AVERAGE(I17:I19),-INT(LOG(AVERAGE(I17:I19)))+2)</f>
        <v>0.214</v>
      </c>
      <c r="K17" s="173">
        <f>ROUND((I17/$J$17),-INT(LOG(I17/$J$17))+2)</f>
        <v>1.4</v>
      </c>
      <c r="L17" s="122"/>
      <c r="M17" s="172">
        <v>2.0030000000000001</v>
      </c>
      <c r="N17" s="122">
        <v>0.249</v>
      </c>
      <c r="O17" s="130">
        <f>ROUND(AVERAGE(N17:N19),-INT(LOG(AVERAGE(N17:N19)))+2)</f>
        <v>0.224</v>
      </c>
      <c r="P17" s="173">
        <f>ROUND((N17/$O$17),-INT(LOG(N17/$O$17))+2)</f>
        <v>1.1100000000000001</v>
      </c>
      <c r="Q17" s="122"/>
      <c r="R17" s="172">
        <v>2.9820000000000002</v>
      </c>
      <c r="S17" s="122">
        <v>0.127</v>
      </c>
      <c r="T17" s="130">
        <f>ROUND(AVERAGE(S17:S19),-INT(LOG(AVERAGE(S17:S19)))+2)</f>
        <v>0.27800000000000002</v>
      </c>
      <c r="U17" s="173">
        <f>ROUND((S17/$T$17),-INT(LOG(S17/$T$17))+2)</f>
        <v>0.45700000000000002</v>
      </c>
      <c r="V17" s="174"/>
      <c r="W17" s="122">
        <v>2.7210000000000001</v>
      </c>
      <c r="X17" s="122">
        <v>0.152</v>
      </c>
      <c r="Y17" s="130">
        <f>ROUND(AVERAGE(X17:X19),-INT(LOG(AVERAGE(X17:X19)))+2)</f>
        <v>0.152</v>
      </c>
      <c r="Z17" s="122">
        <f>ROUND((X17/$Y$17),-INT(LOG(X17/$Y$17))+2)</f>
        <v>1</v>
      </c>
      <c r="AA17" s="159"/>
      <c r="AB17" s="172">
        <v>1.4770000000000001</v>
      </c>
      <c r="AC17" s="122">
        <v>0.35899999999999999</v>
      </c>
      <c r="AD17" s="130">
        <f>ROUND(AVERAGE(AC17:AC19),-INT(LOG(AVERAGE(AC17:AC19)))+2)</f>
        <v>0.377</v>
      </c>
      <c r="AE17" s="173">
        <f>ROUND((AC17/$AD$17),-INT(LOG(AC17/$AD$17))+2)</f>
        <v>0.95199999999999996</v>
      </c>
      <c r="AF17" s="122"/>
      <c r="AG17" s="128" t="s">
        <v>140</v>
      </c>
      <c r="AH17" s="127" t="s">
        <v>145</v>
      </c>
      <c r="AI17" s="127"/>
      <c r="AJ17" s="140"/>
      <c r="AK17" s="127" t="s">
        <v>249</v>
      </c>
      <c r="AL17" s="127"/>
      <c r="AM17" s="140"/>
      <c r="AN17" s="127" t="s">
        <v>250</v>
      </c>
      <c r="AO17" s="127"/>
      <c r="AP17" s="140"/>
      <c r="AQ17" s="122"/>
      <c r="AR17" s="122"/>
    </row>
    <row r="18" spans="1:44" ht="13.5" thickTop="1">
      <c r="A18" s="122"/>
      <c r="B18" s="172" t="s">
        <v>163</v>
      </c>
      <c r="C18" s="172">
        <v>2.0979999999999999</v>
      </c>
      <c r="D18" s="122">
        <v>0.23400000000000001</v>
      </c>
      <c r="E18" s="122"/>
      <c r="F18" s="173">
        <f t="shared" ref="F18:F25" si="6">ROUND((D18/$E$17),-INT(LOG(D18/$E$17))+2)</f>
        <v>0.91100000000000003</v>
      </c>
      <c r="G18" s="122"/>
      <c r="H18" s="172">
        <v>2.2410000000000001</v>
      </c>
      <c r="I18" s="122">
        <v>0.21199999999999999</v>
      </c>
      <c r="J18" s="122"/>
      <c r="K18" s="173">
        <f t="shared" ref="K18:K25" si="7">ROUND((I18/$J$17),-INT(LOG(I18/$J$17))+2)</f>
        <v>0.99099999999999999</v>
      </c>
      <c r="L18" s="122"/>
      <c r="M18" s="172">
        <v>2.0939999999999999</v>
      </c>
      <c r="N18" s="122">
        <v>0.23400000000000001</v>
      </c>
      <c r="O18" s="122"/>
      <c r="P18" s="173">
        <f t="shared" ref="P18:P25" si="8">ROUND((N18/$O$17),-INT(LOG(N18/$O$17))+2)</f>
        <v>1.04</v>
      </c>
      <c r="Q18" s="122"/>
      <c r="R18" s="172">
        <v>0.97799999999999998</v>
      </c>
      <c r="S18" s="122">
        <v>0.50800000000000001</v>
      </c>
      <c r="T18" s="122"/>
      <c r="U18" s="173">
        <f t="shared" ref="U18:U25" si="9">ROUND((S18/$T$17),-INT(LOG(S18/$T$17))+2)</f>
        <v>1.83</v>
      </c>
      <c r="V18" s="174"/>
      <c r="W18" s="122">
        <v>2.472</v>
      </c>
      <c r="X18" s="122">
        <v>0.18</v>
      </c>
      <c r="Y18" s="122"/>
      <c r="Z18" s="122">
        <f t="shared" ref="Z18:Z25" si="10">ROUND((X18/$Y$17),-INT(LOG(X18/$Y$17))+2)</f>
        <v>1.18</v>
      </c>
      <c r="AA18" s="159"/>
      <c r="AB18" s="172">
        <v>1.3939999999999999</v>
      </c>
      <c r="AC18" s="122">
        <v>0.38100000000000001</v>
      </c>
      <c r="AD18" s="122"/>
      <c r="AE18" s="173">
        <f t="shared" ref="AE18:AE24" si="11">ROUND((AC18/$AD$17),-INT(LOG(AC18/$AD$17))+2)</f>
        <v>1.01</v>
      </c>
      <c r="AF18" s="122"/>
      <c r="AG18" s="146">
        <v>2</v>
      </c>
      <c r="AH18" s="132">
        <v>1.25</v>
      </c>
      <c r="AI18" s="132">
        <v>0.91100000000000003</v>
      </c>
      <c r="AJ18" s="143">
        <v>0.84399999999999997</v>
      </c>
      <c r="AK18" s="132">
        <v>0.69299999999999995</v>
      </c>
      <c r="AL18" s="132">
        <v>0.61499999999999999</v>
      </c>
      <c r="AM18" s="143">
        <v>0.502</v>
      </c>
      <c r="AN18" s="132">
        <v>0.40500000000000003</v>
      </c>
      <c r="AO18" s="132">
        <v>0.27800000000000002</v>
      </c>
      <c r="AP18" s="143">
        <v>0.502</v>
      </c>
      <c r="AQ18" s="122"/>
      <c r="AR18" s="122"/>
    </row>
    <row r="19" spans="1:44">
      <c r="A19" s="122"/>
      <c r="B19" s="172" t="s">
        <v>164</v>
      </c>
      <c r="C19" s="172">
        <v>2.2050000000000001</v>
      </c>
      <c r="D19" s="122">
        <v>0.217</v>
      </c>
      <c r="E19" s="122"/>
      <c r="F19" s="173">
        <f t="shared" si="6"/>
        <v>0.84399999999999997</v>
      </c>
      <c r="G19" s="122"/>
      <c r="H19" s="172">
        <v>2.9359999999999999</v>
      </c>
      <c r="I19" s="122">
        <v>0.13100000000000001</v>
      </c>
      <c r="J19" s="122"/>
      <c r="K19" s="173">
        <f t="shared" si="7"/>
        <v>0.61199999999999999</v>
      </c>
      <c r="L19" s="122"/>
      <c r="M19" s="172">
        <v>2.3959999999999999</v>
      </c>
      <c r="N19" s="122">
        <v>0.19</v>
      </c>
      <c r="O19" s="122"/>
      <c r="P19" s="173">
        <f t="shared" si="8"/>
        <v>0.84799999999999998</v>
      </c>
      <c r="Q19" s="122"/>
      <c r="R19" s="172">
        <v>2.3199999999999998</v>
      </c>
      <c r="S19" s="122">
        <v>0.2</v>
      </c>
      <c r="T19" s="122"/>
      <c r="U19" s="173">
        <f t="shared" si="9"/>
        <v>0.71899999999999997</v>
      </c>
      <c r="V19" s="174"/>
      <c r="W19" s="122">
        <v>3.0089999999999999</v>
      </c>
      <c r="X19" s="122">
        <v>0.124</v>
      </c>
      <c r="Y19" s="122"/>
      <c r="Z19" s="122">
        <f t="shared" si="10"/>
        <v>0.81599999999999995</v>
      </c>
      <c r="AA19" s="159"/>
      <c r="AB19" s="172">
        <v>1.36</v>
      </c>
      <c r="AC19" s="122">
        <v>0.39</v>
      </c>
      <c r="AD19" s="122"/>
      <c r="AE19" s="173">
        <f t="shared" si="11"/>
        <v>1.03</v>
      </c>
      <c r="AF19" s="122"/>
      <c r="AG19" s="146">
        <v>6</v>
      </c>
      <c r="AH19" s="132">
        <v>1.4</v>
      </c>
      <c r="AI19" s="132">
        <v>0.99099999999999999</v>
      </c>
      <c r="AJ19" s="143">
        <v>0.61199999999999999</v>
      </c>
      <c r="AK19" s="132">
        <v>0.20699999999999999</v>
      </c>
      <c r="AL19" s="132">
        <v>0.16200000000000001</v>
      </c>
      <c r="AM19" s="143">
        <v>6.5000000000000002E-2</v>
      </c>
      <c r="AN19" s="132">
        <v>7.5999999999999998E-2</v>
      </c>
      <c r="AO19" s="132">
        <v>4.2000000000000003E-2</v>
      </c>
      <c r="AP19" s="143">
        <v>5.5E-2</v>
      </c>
      <c r="AQ19" s="122"/>
      <c r="AR19" s="122"/>
    </row>
    <row r="20" spans="1:44">
      <c r="A20" s="122"/>
      <c r="B20" s="172" t="s">
        <v>165</v>
      </c>
      <c r="C20" s="172">
        <v>2.4910000000000001</v>
      </c>
      <c r="D20" s="122">
        <v>0.17799999999999999</v>
      </c>
      <c r="E20" s="122"/>
      <c r="F20" s="173">
        <f t="shared" si="6"/>
        <v>0.69299999999999995</v>
      </c>
      <c r="G20" s="122"/>
      <c r="H20" s="172">
        <v>4.4960000000000004</v>
      </c>
      <c r="I20" s="122">
        <v>4.4299999999999999E-2</v>
      </c>
      <c r="J20" s="122"/>
      <c r="K20" s="173">
        <f t="shared" si="7"/>
        <v>0.20699999999999999</v>
      </c>
      <c r="L20" s="122"/>
      <c r="M20" s="172">
        <v>6.0869999999999997</v>
      </c>
      <c r="N20" s="122">
        <v>1.47E-2</v>
      </c>
      <c r="O20" s="122"/>
      <c r="P20" s="173">
        <f t="shared" si="8"/>
        <v>6.5600000000000006E-2</v>
      </c>
      <c r="Q20" s="122"/>
      <c r="R20" s="172">
        <v>4.843</v>
      </c>
      <c r="S20" s="122">
        <v>3.4799999999999998E-2</v>
      </c>
      <c r="T20" s="122"/>
      <c r="U20" s="173">
        <f t="shared" si="9"/>
        <v>0.125</v>
      </c>
      <c r="V20" s="174"/>
      <c r="W20" s="122">
        <v>4.6900000000000004</v>
      </c>
      <c r="X20" s="122">
        <v>3.8699999999999998E-2</v>
      </c>
      <c r="Y20" s="122"/>
      <c r="Z20" s="122">
        <f t="shared" si="10"/>
        <v>0.255</v>
      </c>
      <c r="AA20" s="159"/>
      <c r="AB20" s="172">
        <v>2.1880000000000002</v>
      </c>
      <c r="AC20" s="122">
        <v>0.219</v>
      </c>
      <c r="AD20" s="122"/>
      <c r="AE20" s="173">
        <f t="shared" si="11"/>
        <v>0.58099999999999996</v>
      </c>
      <c r="AF20" s="122"/>
      <c r="AG20" s="146">
        <v>24</v>
      </c>
      <c r="AH20" s="132">
        <v>1.1100000000000001</v>
      </c>
      <c r="AI20" s="132">
        <v>1.04</v>
      </c>
      <c r="AJ20" s="143">
        <v>0.84799999999999998</v>
      </c>
      <c r="AK20" s="132">
        <v>6.6000000000000003E-2</v>
      </c>
      <c r="AL20" s="132">
        <v>9.2999999999999999E-2</v>
      </c>
      <c r="AM20" s="143">
        <v>8.1000000000000003E-2</v>
      </c>
      <c r="AN20" s="132">
        <v>0.04</v>
      </c>
      <c r="AO20" s="132">
        <v>3.5000000000000003E-2</v>
      </c>
      <c r="AP20" s="143">
        <v>3.1E-2</v>
      </c>
      <c r="AQ20" s="122"/>
      <c r="AR20" s="122"/>
    </row>
    <row r="21" spans="1:44">
      <c r="A21" s="122"/>
      <c r="B21" s="172" t="s">
        <v>166</v>
      </c>
      <c r="C21" s="172">
        <v>2.6659999999999999</v>
      </c>
      <c r="D21" s="122">
        <v>0.158</v>
      </c>
      <c r="E21" s="122"/>
      <c r="F21" s="173">
        <f t="shared" si="6"/>
        <v>0.61499999999999999</v>
      </c>
      <c r="G21" s="122"/>
      <c r="H21" s="172">
        <v>4.851</v>
      </c>
      <c r="I21" s="122">
        <v>3.4700000000000002E-2</v>
      </c>
      <c r="J21" s="122"/>
      <c r="K21" s="173">
        <f t="shared" si="7"/>
        <v>0.16200000000000001</v>
      </c>
      <c r="L21" s="122"/>
      <c r="M21" s="172">
        <v>5.5810000000000004</v>
      </c>
      <c r="N21" s="122">
        <v>2.0899999999999998E-2</v>
      </c>
      <c r="O21" s="122"/>
      <c r="P21" s="173">
        <f t="shared" si="8"/>
        <v>9.3299999999999994E-2</v>
      </c>
      <c r="Q21" s="122"/>
      <c r="R21" s="172">
        <v>4.6909999999999998</v>
      </c>
      <c r="S21" s="122">
        <v>3.8699999999999998E-2</v>
      </c>
      <c r="T21" s="122"/>
      <c r="U21" s="173">
        <f t="shared" si="9"/>
        <v>0.13900000000000001</v>
      </c>
      <c r="V21" s="174"/>
      <c r="W21" s="122">
        <v>4.8339999999999996</v>
      </c>
      <c r="X21" s="122">
        <v>3.5099999999999999E-2</v>
      </c>
      <c r="Y21" s="122"/>
      <c r="Z21" s="122">
        <f t="shared" si="10"/>
        <v>0.23100000000000001</v>
      </c>
      <c r="AA21" s="159"/>
      <c r="AB21" s="172">
        <v>3.0019999999999998</v>
      </c>
      <c r="AC21" s="122">
        <v>0.125</v>
      </c>
      <c r="AD21" s="122"/>
      <c r="AE21" s="173">
        <f t="shared" si="11"/>
        <v>0.33200000000000002</v>
      </c>
      <c r="AF21" s="122"/>
      <c r="AG21" s="146">
        <v>48</v>
      </c>
      <c r="AH21" s="132">
        <v>0.45700000000000002</v>
      </c>
      <c r="AI21" s="132">
        <v>1.83</v>
      </c>
      <c r="AJ21" s="143">
        <v>0.71899999999999997</v>
      </c>
      <c r="AK21" s="132">
        <v>0.125</v>
      </c>
      <c r="AL21" s="132">
        <v>0.13900000000000001</v>
      </c>
      <c r="AM21" s="143">
        <v>0.122</v>
      </c>
      <c r="AN21" s="175"/>
      <c r="AO21" s="132">
        <v>6.2E-2</v>
      </c>
      <c r="AP21" s="143">
        <v>4.4999999999999998E-2</v>
      </c>
      <c r="AQ21" s="122"/>
      <c r="AR21" s="122"/>
    </row>
    <row r="22" spans="1:44">
      <c r="A22" s="122"/>
      <c r="B22" s="172" t="s">
        <v>167</v>
      </c>
      <c r="C22" s="172">
        <v>2.9510000000000001</v>
      </c>
      <c r="D22" s="122">
        <v>0.129</v>
      </c>
      <c r="E22" s="122"/>
      <c r="F22" s="173">
        <f>ROUND((D22/$E$17),-INT(LOG(D22/$E$17))+2)</f>
        <v>0.502</v>
      </c>
      <c r="G22" s="122"/>
      <c r="H22" s="172">
        <v>6.165</v>
      </c>
      <c r="I22" s="122">
        <v>1.3899999999999999E-2</v>
      </c>
      <c r="J22" s="122"/>
      <c r="K22" s="173">
        <f t="shared" si="7"/>
        <v>6.5000000000000002E-2</v>
      </c>
      <c r="L22" s="122"/>
      <c r="M22" s="172">
        <v>5.7880000000000003</v>
      </c>
      <c r="N22" s="122">
        <v>1.8100000000000002E-2</v>
      </c>
      <c r="O22" s="122"/>
      <c r="P22" s="173">
        <f t="shared" si="8"/>
        <v>8.0799999999999997E-2</v>
      </c>
      <c r="Q22" s="122"/>
      <c r="R22" s="172">
        <v>4.8840000000000003</v>
      </c>
      <c r="S22" s="122">
        <v>3.39E-2</v>
      </c>
      <c r="T22" s="122"/>
      <c r="U22" s="173">
        <f t="shared" si="9"/>
        <v>0.122</v>
      </c>
      <c r="V22" s="174"/>
      <c r="W22" s="122">
        <v>4.6900000000000004</v>
      </c>
      <c r="X22" s="122">
        <v>3.8699999999999998E-2</v>
      </c>
      <c r="Y22" s="122"/>
      <c r="Z22" s="122">
        <f t="shared" si="10"/>
        <v>0.255</v>
      </c>
      <c r="AA22" s="159"/>
      <c r="AB22" s="172">
        <v>2.65</v>
      </c>
      <c r="AC22" s="122">
        <v>0.159</v>
      </c>
      <c r="AD22" s="122"/>
      <c r="AE22" s="173">
        <f t="shared" si="11"/>
        <v>0.42199999999999999</v>
      </c>
      <c r="AF22" s="122"/>
      <c r="AG22" s="146">
        <v>72</v>
      </c>
      <c r="AH22" s="132">
        <v>1</v>
      </c>
      <c r="AI22" s="132">
        <v>1.18</v>
      </c>
      <c r="AJ22" s="143">
        <v>0.81599999999999995</v>
      </c>
      <c r="AK22" s="132">
        <v>0.255</v>
      </c>
      <c r="AL22" s="132">
        <v>0.23100000000000001</v>
      </c>
      <c r="AM22" s="143">
        <v>0.255</v>
      </c>
      <c r="AN22" s="132">
        <v>0.189</v>
      </c>
      <c r="AO22" s="132">
        <v>0.10100000000000001</v>
      </c>
      <c r="AP22" s="143">
        <v>0.22</v>
      </c>
      <c r="AQ22" s="122"/>
      <c r="AR22" s="122"/>
    </row>
    <row r="23" spans="1:44">
      <c r="A23" s="122"/>
      <c r="B23" s="172" t="s">
        <v>168</v>
      </c>
      <c r="C23" s="172">
        <v>3.262</v>
      </c>
      <c r="D23" s="122">
        <v>0.104</v>
      </c>
      <c r="E23" s="122"/>
      <c r="F23" s="173">
        <f t="shared" si="6"/>
        <v>0.40500000000000003</v>
      </c>
      <c r="G23" s="122"/>
      <c r="H23" s="172">
        <v>5.944</v>
      </c>
      <c r="I23" s="122">
        <v>1.6199999999999999E-2</v>
      </c>
      <c r="J23" s="122"/>
      <c r="K23" s="173">
        <f t="shared" si="7"/>
        <v>7.5700000000000003E-2</v>
      </c>
      <c r="L23" s="122"/>
      <c r="M23" s="172">
        <v>6.79</v>
      </c>
      <c r="N23" s="122">
        <v>9.0399999999999994E-3</v>
      </c>
      <c r="O23" s="122"/>
      <c r="P23" s="173">
        <f t="shared" si="8"/>
        <v>4.0399999999999998E-2</v>
      </c>
      <c r="Q23" s="122"/>
      <c r="R23" s="172"/>
      <c r="S23" s="122"/>
      <c r="T23" s="122"/>
      <c r="U23" s="173"/>
      <c r="V23" s="174"/>
      <c r="W23" s="122">
        <v>5.1159999999999997</v>
      </c>
      <c r="X23" s="122">
        <v>2.8799999999999999E-2</v>
      </c>
      <c r="Y23" s="122"/>
      <c r="Z23" s="122">
        <f t="shared" si="10"/>
        <v>0.189</v>
      </c>
      <c r="AA23" s="159"/>
      <c r="AB23" s="172">
        <v>3.4319999999999999</v>
      </c>
      <c r="AC23" s="122">
        <v>9.2700000000000005E-2</v>
      </c>
      <c r="AD23" s="122"/>
      <c r="AE23" s="173">
        <f t="shared" si="11"/>
        <v>0.246</v>
      </c>
      <c r="AF23" s="122"/>
      <c r="AG23" s="146">
        <v>144</v>
      </c>
      <c r="AH23" s="132">
        <v>0.95199999999999996</v>
      </c>
      <c r="AI23" s="132">
        <v>1.01</v>
      </c>
      <c r="AJ23" s="143">
        <v>1.03</v>
      </c>
      <c r="AK23" s="132">
        <v>0.58099999999999996</v>
      </c>
      <c r="AL23" s="132">
        <v>0.33200000000000002</v>
      </c>
      <c r="AM23" s="143">
        <v>0.42199999999999999</v>
      </c>
      <c r="AN23" s="132">
        <v>0.246</v>
      </c>
      <c r="AO23" s="132">
        <v>0.24399999999999999</v>
      </c>
      <c r="AP23" s="143"/>
      <c r="AQ23" s="122"/>
      <c r="AR23" s="122"/>
    </row>
    <row r="24" spans="1:44">
      <c r="A24" s="122"/>
      <c r="B24" s="172" t="s">
        <v>169</v>
      </c>
      <c r="C24" s="172">
        <v>3.8069999999999999</v>
      </c>
      <c r="D24" s="122">
        <v>7.1400000000000005E-2</v>
      </c>
      <c r="E24" s="122"/>
      <c r="F24" s="173">
        <f t="shared" si="6"/>
        <v>0.27800000000000002</v>
      </c>
      <c r="G24" s="122"/>
      <c r="H24" s="172">
        <v>6.806</v>
      </c>
      <c r="I24" s="122">
        <v>8.94E-3</v>
      </c>
      <c r="J24" s="122"/>
      <c r="K24" s="173">
        <f t="shared" si="7"/>
        <v>4.1799999999999997E-2</v>
      </c>
      <c r="L24" s="122"/>
      <c r="M24" s="172">
        <v>6.976</v>
      </c>
      <c r="N24" s="122">
        <v>7.9399999999999991E-3</v>
      </c>
      <c r="O24" s="122"/>
      <c r="P24" s="173">
        <f t="shared" si="8"/>
        <v>3.5400000000000001E-2</v>
      </c>
      <c r="Q24" s="122"/>
      <c r="R24" s="172">
        <v>5.8680000000000003</v>
      </c>
      <c r="S24" s="122">
        <v>1.7100000000000001E-2</v>
      </c>
      <c r="T24" s="122"/>
      <c r="U24" s="173">
        <f t="shared" si="9"/>
        <v>6.1499999999999999E-2</v>
      </c>
      <c r="V24" s="174"/>
      <c r="W24" s="122">
        <v>6.0279999999999996</v>
      </c>
      <c r="X24" s="122">
        <v>1.5299999999999999E-2</v>
      </c>
      <c r="Y24" s="122"/>
      <c r="Z24" s="122">
        <f t="shared" si="10"/>
        <v>0.10100000000000001</v>
      </c>
      <c r="AA24" s="159"/>
      <c r="AB24" s="172">
        <v>3.4430000000000001</v>
      </c>
      <c r="AC24" s="122">
        <v>9.1999999999999998E-2</v>
      </c>
      <c r="AD24" s="122"/>
      <c r="AE24" s="173">
        <f t="shared" si="11"/>
        <v>0.24399999999999999</v>
      </c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</row>
    <row r="25" spans="1:44" ht="13.5" thickBot="1">
      <c r="A25" s="122"/>
      <c r="B25" s="176" t="s">
        <v>170</v>
      </c>
      <c r="C25" s="176">
        <v>2.9510000000000001</v>
      </c>
      <c r="D25" s="178">
        <v>0.129</v>
      </c>
      <c r="E25" s="178"/>
      <c r="F25" s="179">
        <f t="shared" si="6"/>
        <v>0.502</v>
      </c>
      <c r="G25" s="178"/>
      <c r="H25" s="176">
        <v>6.4089999999999998</v>
      </c>
      <c r="I25" s="178">
        <v>1.18E-2</v>
      </c>
      <c r="J25" s="178"/>
      <c r="K25" s="179">
        <f t="shared" si="7"/>
        <v>5.5100000000000003E-2</v>
      </c>
      <c r="L25" s="178"/>
      <c r="M25" s="176">
        <v>7.181</v>
      </c>
      <c r="N25" s="178">
        <v>6.8900000000000003E-3</v>
      </c>
      <c r="O25" s="178"/>
      <c r="P25" s="179">
        <f t="shared" si="8"/>
        <v>3.0800000000000001E-2</v>
      </c>
      <c r="Q25" s="178"/>
      <c r="R25" s="176">
        <v>6.3220000000000001</v>
      </c>
      <c r="S25" s="178">
        <v>1.2500000000000001E-2</v>
      </c>
      <c r="T25" s="178"/>
      <c r="U25" s="179">
        <f t="shared" si="9"/>
        <v>4.4999999999999998E-2</v>
      </c>
      <c r="V25" s="180"/>
      <c r="W25" s="178">
        <v>4.9009999999999998</v>
      </c>
      <c r="X25" s="178">
        <v>3.3500000000000002E-2</v>
      </c>
      <c r="Y25" s="178"/>
      <c r="Z25" s="178">
        <f t="shared" si="10"/>
        <v>0.22</v>
      </c>
      <c r="AA25" s="181"/>
      <c r="AB25" s="176"/>
      <c r="AC25" s="178"/>
      <c r="AD25" s="178"/>
      <c r="AE25" s="179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</row>
    <row r="26" spans="1:44" ht="14.5">
      <c r="A26" s="122"/>
      <c r="B26" s="166" t="s">
        <v>173</v>
      </c>
      <c r="C26" s="166"/>
      <c r="D26" s="167"/>
      <c r="E26" s="167"/>
      <c r="F26" s="168"/>
      <c r="G26" s="167"/>
      <c r="H26" s="166"/>
      <c r="I26" s="167"/>
      <c r="J26" s="167"/>
      <c r="K26" s="168"/>
      <c r="L26" s="167"/>
      <c r="M26" s="166"/>
      <c r="N26" s="167"/>
      <c r="O26" s="167"/>
      <c r="P26" s="168"/>
      <c r="Q26" s="167"/>
      <c r="R26" s="166"/>
      <c r="S26" s="167"/>
      <c r="T26" s="167"/>
      <c r="U26" s="168"/>
      <c r="V26" s="169"/>
      <c r="W26" s="167"/>
      <c r="X26" s="167"/>
      <c r="Y26" s="167"/>
      <c r="Z26" s="167"/>
      <c r="AA26" s="170"/>
      <c r="AB26" s="166"/>
      <c r="AC26" s="167"/>
      <c r="AD26" s="167"/>
      <c r="AE26" s="168"/>
      <c r="AF26" s="122"/>
      <c r="AG26" s="171"/>
      <c r="AH26" s="138" t="s">
        <v>174</v>
      </c>
      <c r="AI26" s="138"/>
      <c r="AJ26" s="138"/>
      <c r="AK26" s="121"/>
      <c r="AL26" s="121"/>
      <c r="AM26" s="121"/>
      <c r="AN26" s="121"/>
      <c r="AO26" s="121"/>
      <c r="AP26" s="121"/>
      <c r="AQ26" s="122"/>
      <c r="AR26" s="122"/>
    </row>
    <row r="27" spans="1:44" ht="15.5" thickBot="1">
      <c r="A27" s="122"/>
      <c r="B27" s="172" t="s">
        <v>162</v>
      </c>
      <c r="C27" s="172">
        <v>5.8460000000000001</v>
      </c>
      <c r="D27" s="122">
        <v>1.7399999999999999E-2</v>
      </c>
      <c r="E27" s="130">
        <f>ROUND(AVERAGE(D27:D29),-INT(LOG(AVERAGE(D27:D29)))+2)</f>
        <v>1.78E-2</v>
      </c>
      <c r="F27" s="173">
        <f>ROUND((D27/$E$27),-INT(LOG(D27/$E$27))+2)</f>
        <v>0.97799999999999998</v>
      </c>
      <c r="G27" s="122"/>
      <c r="H27" s="172">
        <v>5.6470000000000002</v>
      </c>
      <c r="I27" s="122">
        <v>0.02</v>
      </c>
      <c r="J27" s="130">
        <f>ROUND(AVERAGE(I27:I29),-INT(LOG(AVERAGE(I27:I29)))+2)</f>
        <v>1.49E-2</v>
      </c>
      <c r="K27" s="173">
        <f>ROUND((I27/$J$27),-INT(LOG(I27/$J$27))+2)</f>
        <v>1.34</v>
      </c>
      <c r="L27" s="122"/>
      <c r="M27" s="172">
        <v>4.5490000000000004</v>
      </c>
      <c r="N27" s="122">
        <v>4.2700000000000002E-2</v>
      </c>
      <c r="O27" s="130">
        <f>ROUND(AVERAGE(N27:N29),-INT(LOG(AVERAGE(N27:N29)))+2)</f>
        <v>3.73E-2</v>
      </c>
      <c r="P27" s="173">
        <f>ROUND((N27/$O$27),-INT(LOG(N27/$O$27))+2)</f>
        <v>1.1399999999999999</v>
      </c>
      <c r="Q27" s="122"/>
      <c r="R27" s="172">
        <v>4.2910000000000004</v>
      </c>
      <c r="S27" s="122">
        <v>5.11E-2</v>
      </c>
      <c r="T27" s="130">
        <f>ROUND(AVERAGE(S27:S29),-INT(LOG(AVERAGE(S27:S29)))+2)</f>
        <v>6.8400000000000002E-2</v>
      </c>
      <c r="U27" s="173">
        <f>ROUND((S27/$T$27),-INT(LOG(S27/$T$27))+2)</f>
        <v>0.747</v>
      </c>
      <c r="V27" s="174"/>
      <c r="W27" s="122">
        <v>5.6189999999999998</v>
      </c>
      <c r="X27" s="122">
        <v>2.0299999999999999E-2</v>
      </c>
      <c r="Y27" s="130">
        <f>ROUND(AVERAGE(X27:X29),-INT(LOG(AVERAGE(X27:X29)))+2)</f>
        <v>2.29E-2</v>
      </c>
      <c r="Z27" s="122">
        <f>ROUND((X27/$Y$27),-INT(LOG(X27/$Y$27))+2)</f>
        <v>0.88600000000000001</v>
      </c>
      <c r="AA27" s="159"/>
      <c r="AB27" s="172">
        <v>4.95</v>
      </c>
      <c r="AC27" s="122">
        <v>3.2399999999999998E-2</v>
      </c>
      <c r="AD27" s="130">
        <f>ROUND(AVERAGE(AC27:AC29),-INT(LOG(AVERAGE(AC27:AC29)))+2)</f>
        <v>3.2800000000000003E-2</v>
      </c>
      <c r="AE27" s="173">
        <f>ROUND((AC27/$AD$27),-INT(LOG(AC27/$AD$27))+2)</f>
        <v>0.98799999999999999</v>
      </c>
      <c r="AF27" s="122"/>
      <c r="AG27" s="128" t="s">
        <v>140</v>
      </c>
      <c r="AH27" s="127" t="s">
        <v>145</v>
      </c>
      <c r="AI27" s="127"/>
      <c r="AJ27" s="140"/>
      <c r="AK27" s="127" t="s">
        <v>249</v>
      </c>
      <c r="AL27" s="127"/>
      <c r="AM27" s="140"/>
      <c r="AN27" s="127" t="s">
        <v>250</v>
      </c>
      <c r="AO27" s="127"/>
      <c r="AP27" s="140"/>
      <c r="AQ27" s="122"/>
      <c r="AR27" s="122"/>
    </row>
    <row r="28" spans="1:44" ht="13.5" thickTop="1">
      <c r="A28" s="122"/>
      <c r="B28" s="172" t="s">
        <v>163</v>
      </c>
      <c r="C28" s="172">
        <v>5.7869999999999999</v>
      </c>
      <c r="D28" s="122">
        <v>1.8100000000000002E-2</v>
      </c>
      <c r="E28" s="122"/>
      <c r="F28" s="173">
        <f t="shared" ref="F28:F35" si="12">ROUND((D28/$E$27),-INT(LOG(D28/$E$27))+2)</f>
        <v>1.02</v>
      </c>
      <c r="G28" s="122"/>
      <c r="H28" s="172">
        <v>5.9169999999999998</v>
      </c>
      <c r="I28" s="122">
        <v>1.66E-2</v>
      </c>
      <c r="J28" s="122"/>
      <c r="K28" s="173">
        <f t="shared" ref="K28:K35" si="13">ROUND((I28/$J$27),-INT(LOG(I28/$J$27))+2)</f>
        <v>1.1100000000000001</v>
      </c>
      <c r="L28" s="122"/>
      <c r="M28" s="172">
        <v>4.7759999999999998</v>
      </c>
      <c r="N28" s="122">
        <v>3.6499999999999998E-2</v>
      </c>
      <c r="O28" s="122"/>
      <c r="P28" s="173">
        <f t="shared" ref="P28:P35" si="14">ROUND((N28/$O$27),-INT(LOG(N28/$O$27))+2)</f>
        <v>0.97899999999999998</v>
      </c>
      <c r="Q28" s="122"/>
      <c r="R28" s="172">
        <v>3.4670000000000001</v>
      </c>
      <c r="S28" s="122">
        <v>9.0399999999999994E-2</v>
      </c>
      <c r="T28" s="122"/>
      <c r="U28" s="173">
        <f t="shared" ref="U28:U35" si="15">ROUND((S28/$T$27),-INT(LOG(S28/$T$27))+2)</f>
        <v>1.32</v>
      </c>
      <c r="V28" s="174"/>
      <c r="W28" s="122">
        <v>4.9660000000000002</v>
      </c>
      <c r="X28" s="122">
        <v>3.2000000000000001E-2</v>
      </c>
      <c r="Y28" s="122"/>
      <c r="Z28" s="122">
        <f t="shared" ref="Z28:Z35" si="16">ROUND((X28/$Y$27),-INT(LOG(X28/$Y$27))+2)</f>
        <v>1.4</v>
      </c>
      <c r="AA28" s="159"/>
      <c r="AB28" s="172">
        <v>4.7149999999999999</v>
      </c>
      <c r="AC28" s="122">
        <v>3.8100000000000002E-2</v>
      </c>
      <c r="AD28" s="122"/>
      <c r="AE28" s="173">
        <f t="shared" ref="AE28:AE34" si="17">ROUND((AC28/$AD$27),-INT(LOG(AC28/$AD$27))+2)</f>
        <v>1.1599999999999999</v>
      </c>
      <c r="AF28" s="122"/>
      <c r="AG28" s="146">
        <v>2</v>
      </c>
      <c r="AH28" s="132">
        <v>0.97799999999999998</v>
      </c>
      <c r="AI28" s="132">
        <v>1.02</v>
      </c>
      <c r="AJ28" s="143">
        <v>1</v>
      </c>
      <c r="AK28" s="132">
        <v>1.23</v>
      </c>
      <c r="AL28" s="132">
        <v>1.31</v>
      </c>
      <c r="AM28" s="143">
        <v>0.69099999999999995</v>
      </c>
      <c r="AN28" s="132">
        <v>0.747</v>
      </c>
      <c r="AO28" s="132">
        <v>0.79200000000000004</v>
      </c>
      <c r="AP28" s="143">
        <v>1.1399999999999999</v>
      </c>
      <c r="AQ28" s="122"/>
      <c r="AR28" s="122"/>
    </row>
    <row r="29" spans="1:44">
      <c r="A29" s="122"/>
      <c r="B29" s="172" t="s">
        <v>164</v>
      </c>
      <c r="C29" s="172">
        <v>5.8079999999999998</v>
      </c>
      <c r="D29" s="122">
        <v>1.78E-2</v>
      </c>
      <c r="E29" s="122"/>
      <c r="F29" s="173">
        <f t="shared" si="12"/>
        <v>1</v>
      </c>
      <c r="G29" s="122"/>
      <c r="H29" s="172">
        <v>6.9279999999999999</v>
      </c>
      <c r="I29" s="122">
        <v>8.2100000000000003E-3</v>
      </c>
      <c r="J29" s="122"/>
      <c r="K29" s="173">
        <f t="shared" si="13"/>
        <v>0.55100000000000005</v>
      </c>
      <c r="L29" s="122"/>
      <c r="M29" s="172">
        <v>4.9400000000000004</v>
      </c>
      <c r="N29" s="122">
        <v>3.2599999999999997E-2</v>
      </c>
      <c r="O29" s="122"/>
      <c r="P29" s="173">
        <f t="shared" si="14"/>
        <v>0.874</v>
      </c>
      <c r="Q29" s="122"/>
      <c r="R29" s="172">
        <v>3.97</v>
      </c>
      <c r="S29" s="122">
        <v>6.3799999999999996E-2</v>
      </c>
      <c r="T29" s="122"/>
      <c r="U29" s="173">
        <f t="shared" si="15"/>
        <v>0.93300000000000005</v>
      </c>
      <c r="V29" s="174"/>
      <c r="W29" s="122">
        <v>5.9329999999999998</v>
      </c>
      <c r="X29" s="122">
        <v>1.6400000000000001E-2</v>
      </c>
      <c r="Y29" s="122"/>
      <c r="Z29" s="122">
        <f t="shared" si="16"/>
        <v>0.71599999999999997</v>
      </c>
      <c r="AA29" s="159"/>
      <c r="AB29" s="172">
        <v>5.1559999999999997</v>
      </c>
      <c r="AC29" s="122">
        <v>2.8000000000000001E-2</v>
      </c>
      <c r="AD29" s="122"/>
      <c r="AE29" s="173">
        <f t="shared" si="17"/>
        <v>0.85399999999999998</v>
      </c>
      <c r="AF29" s="122"/>
      <c r="AG29" s="146">
        <v>6</v>
      </c>
      <c r="AH29" s="132">
        <v>1.34</v>
      </c>
      <c r="AI29" s="132">
        <v>1.1100000000000001</v>
      </c>
      <c r="AJ29" s="143">
        <v>0.55100000000000005</v>
      </c>
      <c r="AK29" s="132">
        <v>0.46400000000000002</v>
      </c>
      <c r="AL29" s="132">
        <v>0.745</v>
      </c>
      <c r="AM29" s="143">
        <v>0.84599999999999997</v>
      </c>
      <c r="AN29" s="132">
        <v>0.91900000000000004</v>
      </c>
      <c r="AO29" s="132">
        <v>0.78500000000000003</v>
      </c>
      <c r="AP29" s="143">
        <v>0.50900000000000001</v>
      </c>
      <c r="AQ29" s="122"/>
      <c r="AR29" s="122"/>
    </row>
    <row r="30" spans="1:44">
      <c r="A30" s="122"/>
      <c r="B30" s="172" t="s">
        <v>165</v>
      </c>
      <c r="C30" s="172">
        <v>5.5110000000000001</v>
      </c>
      <c r="D30" s="122">
        <v>2.1899999999999999E-2</v>
      </c>
      <c r="E30" s="122"/>
      <c r="F30" s="173">
        <f t="shared" si="12"/>
        <v>1.23</v>
      </c>
      <c r="G30" s="122"/>
      <c r="H30" s="172">
        <v>7.1779999999999999</v>
      </c>
      <c r="I30" s="122">
        <v>6.9100000000000003E-3</v>
      </c>
      <c r="J30" s="122"/>
      <c r="K30" s="173">
        <f t="shared" si="13"/>
        <v>0.46400000000000002</v>
      </c>
      <c r="L30" s="122"/>
      <c r="M30" s="172">
        <v>9.032</v>
      </c>
      <c r="N30" s="122">
        <v>1.91E-3</v>
      </c>
      <c r="O30" s="122"/>
      <c r="P30" s="173">
        <f t="shared" si="14"/>
        <v>5.1200000000000002E-2</v>
      </c>
      <c r="Q30" s="122"/>
      <c r="R30" s="172">
        <v>7.2539999999999996</v>
      </c>
      <c r="S30" s="122">
        <v>6.5500000000000003E-3</v>
      </c>
      <c r="T30" s="122"/>
      <c r="U30" s="173">
        <f t="shared" si="15"/>
        <v>9.5799999999999996E-2</v>
      </c>
      <c r="V30" s="174"/>
      <c r="W30" s="122">
        <v>7.9249999999999998</v>
      </c>
      <c r="X30" s="122">
        <v>4.1099999999999999E-3</v>
      </c>
      <c r="Y30" s="122"/>
      <c r="Z30" s="122">
        <f t="shared" si="16"/>
        <v>0.17899999999999999</v>
      </c>
      <c r="AA30" s="159"/>
      <c r="AB30" s="172">
        <v>6.4749999999999996</v>
      </c>
      <c r="AC30" s="122">
        <v>1.12E-2</v>
      </c>
      <c r="AD30" s="122"/>
      <c r="AE30" s="173">
        <f t="shared" si="17"/>
        <v>0.34100000000000003</v>
      </c>
      <c r="AF30" s="122"/>
      <c r="AG30" s="146">
        <v>24</v>
      </c>
      <c r="AH30" s="132">
        <v>1.1399999999999999</v>
      </c>
      <c r="AI30" s="132">
        <v>0.97899999999999998</v>
      </c>
      <c r="AJ30" s="143">
        <v>0.874</v>
      </c>
      <c r="AK30" s="132">
        <v>5.0999999999999997E-2</v>
      </c>
      <c r="AL30" s="132">
        <v>7.0999999999999994E-2</v>
      </c>
      <c r="AM30" s="143">
        <v>8.7999999999999995E-2</v>
      </c>
      <c r="AN30" s="132">
        <v>1.4E-2</v>
      </c>
      <c r="AO30" s="132">
        <v>2.3E-2</v>
      </c>
      <c r="AP30" s="143">
        <v>3.1E-2</v>
      </c>
      <c r="AQ30" s="122"/>
      <c r="AR30" s="122"/>
    </row>
    <row r="31" spans="1:44">
      <c r="A31" s="122"/>
      <c r="B31" s="172" t="s">
        <v>166</v>
      </c>
      <c r="C31" s="172">
        <v>5.4210000000000003</v>
      </c>
      <c r="D31" s="122">
        <v>2.3300000000000001E-2</v>
      </c>
      <c r="E31" s="122"/>
      <c r="F31" s="173">
        <f t="shared" si="12"/>
        <v>1.31</v>
      </c>
      <c r="G31" s="122"/>
      <c r="H31" s="172">
        <v>6.4960000000000004</v>
      </c>
      <c r="I31" s="122">
        <v>1.11E-2</v>
      </c>
      <c r="J31" s="122"/>
      <c r="K31" s="173">
        <f t="shared" si="13"/>
        <v>0.745</v>
      </c>
      <c r="L31" s="122"/>
      <c r="M31" s="172">
        <v>8.5540000000000003</v>
      </c>
      <c r="N31" s="122">
        <v>2.66E-3</v>
      </c>
      <c r="O31" s="122"/>
      <c r="P31" s="173">
        <f t="shared" si="14"/>
        <v>7.1300000000000002E-2</v>
      </c>
      <c r="Q31" s="122"/>
      <c r="R31" s="172">
        <v>6.69</v>
      </c>
      <c r="S31" s="122">
        <v>9.6900000000000007E-3</v>
      </c>
      <c r="T31" s="122"/>
      <c r="U31" s="173">
        <f t="shared" si="15"/>
        <v>0.14199999999999999</v>
      </c>
      <c r="V31" s="174"/>
      <c r="W31" s="122">
        <v>7.7210000000000001</v>
      </c>
      <c r="X31" s="122">
        <v>4.7400000000000003E-3</v>
      </c>
      <c r="Y31" s="122"/>
      <c r="Z31" s="122">
        <f t="shared" si="16"/>
        <v>0.20699999999999999</v>
      </c>
      <c r="AA31" s="159"/>
      <c r="AB31" s="172">
        <v>6.8730000000000002</v>
      </c>
      <c r="AC31" s="122">
        <v>8.5299999999999994E-3</v>
      </c>
      <c r="AD31" s="122"/>
      <c r="AE31" s="173">
        <f t="shared" si="17"/>
        <v>0.26</v>
      </c>
      <c r="AF31" s="122"/>
      <c r="AG31" s="146">
        <v>48</v>
      </c>
      <c r="AH31" s="132">
        <v>0.747</v>
      </c>
      <c r="AI31" s="132">
        <v>1.32</v>
      </c>
      <c r="AJ31" s="143">
        <v>0.93300000000000005</v>
      </c>
      <c r="AK31" s="132">
        <v>9.6000000000000002E-2</v>
      </c>
      <c r="AL31" s="132">
        <v>0.14199999999999999</v>
      </c>
      <c r="AM31" s="143">
        <v>5.2999999999999999E-2</v>
      </c>
      <c r="AN31" s="175"/>
      <c r="AO31" s="132">
        <v>1.7999999999999999E-2</v>
      </c>
      <c r="AP31" s="143">
        <v>8.0000000000000002E-3</v>
      </c>
      <c r="AQ31" s="122"/>
      <c r="AR31" s="122"/>
    </row>
    <row r="32" spans="1:44">
      <c r="A32" s="122"/>
      <c r="B32" s="172" t="s">
        <v>167</v>
      </c>
      <c r="C32" s="172">
        <v>6.3410000000000002</v>
      </c>
      <c r="D32" s="122">
        <v>1.23E-2</v>
      </c>
      <c r="E32" s="122"/>
      <c r="F32" s="173">
        <f t="shared" si="12"/>
        <v>0.69099999999999995</v>
      </c>
      <c r="G32" s="122"/>
      <c r="H32" s="172">
        <v>6.3129999999999997</v>
      </c>
      <c r="I32" s="122">
        <v>1.26E-2</v>
      </c>
      <c r="J32" s="122"/>
      <c r="K32" s="173">
        <f t="shared" si="13"/>
        <v>0.84599999999999997</v>
      </c>
      <c r="L32" s="122"/>
      <c r="M32" s="172">
        <v>8.2520000000000007</v>
      </c>
      <c r="N32" s="122">
        <v>3.2799999999999999E-3</v>
      </c>
      <c r="O32" s="122"/>
      <c r="P32" s="173">
        <f t="shared" si="14"/>
        <v>8.7900000000000006E-2</v>
      </c>
      <c r="Q32" s="122"/>
      <c r="R32" s="172">
        <v>8.1110000000000007</v>
      </c>
      <c r="S32" s="122">
        <v>3.62E-3</v>
      </c>
      <c r="T32" s="122"/>
      <c r="U32" s="173">
        <f t="shared" si="15"/>
        <v>5.2900000000000003E-2</v>
      </c>
      <c r="V32" s="174"/>
      <c r="W32" s="122">
        <v>7.4790000000000001</v>
      </c>
      <c r="X32" s="122">
        <v>5.6100000000000004E-3</v>
      </c>
      <c r="Y32" s="122"/>
      <c r="Z32" s="122">
        <f t="shared" si="16"/>
        <v>0.245</v>
      </c>
      <c r="AA32" s="159"/>
      <c r="AB32" s="172">
        <v>6.5359999999999996</v>
      </c>
      <c r="AC32" s="122">
        <v>1.0800000000000001E-2</v>
      </c>
      <c r="AD32" s="122"/>
      <c r="AE32" s="173">
        <f t="shared" si="17"/>
        <v>0.32900000000000001</v>
      </c>
      <c r="AF32" s="122"/>
      <c r="AG32" s="146">
        <v>72</v>
      </c>
      <c r="AH32" s="132">
        <v>0.88600000000000001</v>
      </c>
      <c r="AI32" s="132">
        <v>1.4</v>
      </c>
      <c r="AJ32" s="143">
        <v>0.71599999999999997</v>
      </c>
      <c r="AK32" s="132">
        <v>0.17899999999999999</v>
      </c>
      <c r="AL32" s="132">
        <v>0.20699999999999999</v>
      </c>
      <c r="AM32" s="143">
        <v>0.245</v>
      </c>
      <c r="AN32" s="132">
        <v>0.13</v>
      </c>
      <c r="AO32" s="132">
        <v>4.2999999999999997E-2</v>
      </c>
      <c r="AP32" s="143">
        <v>0.10100000000000001</v>
      </c>
      <c r="AQ32" s="122"/>
      <c r="AR32" s="122"/>
    </row>
    <row r="33" spans="1:44">
      <c r="A33" s="122"/>
      <c r="B33" s="172" t="s">
        <v>168</v>
      </c>
      <c r="C33" s="172">
        <v>6.2320000000000002</v>
      </c>
      <c r="D33" s="122">
        <v>1.3299999999999999E-2</v>
      </c>
      <c r="E33" s="122"/>
      <c r="F33" s="173">
        <f t="shared" si="12"/>
        <v>0.747</v>
      </c>
      <c r="G33" s="122"/>
      <c r="H33" s="172">
        <v>6.194</v>
      </c>
      <c r="I33" s="122">
        <v>1.37E-2</v>
      </c>
      <c r="J33" s="122"/>
      <c r="K33" s="173">
        <f t="shared" si="13"/>
        <v>0.91900000000000004</v>
      </c>
      <c r="L33" s="122"/>
      <c r="M33" s="172">
        <v>10.901999999999999</v>
      </c>
      <c r="N33" s="122">
        <v>5.2300000000000003E-4</v>
      </c>
      <c r="O33" s="122"/>
      <c r="P33" s="173">
        <f t="shared" si="14"/>
        <v>1.4E-2</v>
      </c>
      <c r="Q33" s="122"/>
      <c r="R33" s="172"/>
      <c r="S33" s="122"/>
      <c r="T33" s="122"/>
      <c r="U33" s="173"/>
      <c r="V33" s="174"/>
      <c r="W33" s="122">
        <v>8.3919999999999995</v>
      </c>
      <c r="X33" s="122">
        <v>2.98E-3</v>
      </c>
      <c r="Y33" s="122"/>
      <c r="Z33" s="122">
        <f t="shared" si="16"/>
        <v>0.13</v>
      </c>
      <c r="AA33" s="159"/>
      <c r="AB33" s="172">
        <v>6.5940000000000003</v>
      </c>
      <c r="AC33" s="122">
        <v>1.04E-2</v>
      </c>
      <c r="AD33" s="122"/>
      <c r="AE33" s="173">
        <f t="shared" si="17"/>
        <v>0.317</v>
      </c>
      <c r="AF33" s="122"/>
      <c r="AG33" s="146">
        <v>144</v>
      </c>
      <c r="AH33" s="132">
        <v>0.98799999999999999</v>
      </c>
      <c r="AI33" s="132">
        <v>1.1599999999999999</v>
      </c>
      <c r="AJ33" s="143">
        <v>0.85399999999999998</v>
      </c>
      <c r="AK33" s="132">
        <v>0.34100000000000003</v>
      </c>
      <c r="AL33" s="132">
        <v>0.26</v>
      </c>
      <c r="AM33" s="143">
        <v>0.32900000000000001</v>
      </c>
      <c r="AN33" s="132">
        <v>0.317</v>
      </c>
      <c r="AO33" s="132">
        <v>0.247</v>
      </c>
      <c r="AP33" s="143"/>
      <c r="AQ33" s="122"/>
      <c r="AR33" s="122"/>
    </row>
    <row r="34" spans="1:44">
      <c r="A34" s="122"/>
      <c r="B34" s="172" t="s">
        <v>169</v>
      </c>
      <c r="C34" s="172">
        <v>6.1440000000000001</v>
      </c>
      <c r="D34" s="122">
        <v>1.41E-2</v>
      </c>
      <c r="E34" s="122"/>
      <c r="F34" s="173">
        <f t="shared" si="12"/>
        <v>0.79200000000000004</v>
      </c>
      <c r="G34" s="122"/>
      <c r="H34" s="172">
        <v>6.4219999999999997</v>
      </c>
      <c r="I34" s="122">
        <v>1.17E-2</v>
      </c>
      <c r="J34" s="122"/>
      <c r="K34" s="173">
        <f t="shared" si="13"/>
        <v>0.78500000000000003</v>
      </c>
      <c r="L34" s="122"/>
      <c r="M34" s="172">
        <v>10.196999999999999</v>
      </c>
      <c r="N34" s="122">
        <v>8.52E-4</v>
      </c>
      <c r="O34" s="122"/>
      <c r="P34" s="173">
        <f t="shared" si="14"/>
        <v>2.2800000000000001E-2</v>
      </c>
      <c r="Q34" s="122"/>
      <c r="R34" s="172">
        <v>9.6270000000000007</v>
      </c>
      <c r="S34" s="122">
        <v>1.2600000000000001E-3</v>
      </c>
      <c r="T34" s="122"/>
      <c r="U34" s="173">
        <f t="shared" si="15"/>
        <v>1.84E-2</v>
      </c>
      <c r="V34" s="174"/>
      <c r="W34" s="122">
        <v>9.9890000000000008</v>
      </c>
      <c r="X34" s="122">
        <v>9.8400000000000007E-4</v>
      </c>
      <c r="Y34" s="122"/>
      <c r="Z34" s="122">
        <f>ROUND((X34/$Y$27),-INT(LOG(X34/$Y$27))+2)</f>
        <v>4.2999999999999997E-2</v>
      </c>
      <c r="AA34" s="159"/>
      <c r="AB34" s="172">
        <v>6.9480000000000004</v>
      </c>
      <c r="AC34" s="122">
        <v>8.0999999999999996E-3</v>
      </c>
      <c r="AD34" s="122"/>
      <c r="AE34" s="173">
        <f t="shared" si="17"/>
        <v>0.247</v>
      </c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</row>
    <row r="35" spans="1:44" ht="13.5" thickBot="1">
      <c r="A35" s="122"/>
      <c r="B35" s="176" t="s">
        <v>170</v>
      </c>
      <c r="C35" s="176">
        <v>5.6219999999999999</v>
      </c>
      <c r="D35" s="178">
        <v>2.0299999999999999E-2</v>
      </c>
      <c r="E35" s="178"/>
      <c r="F35" s="179">
        <f t="shared" si="12"/>
        <v>1.1399999999999999</v>
      </c>
      <c r="G35" s="178"/>
      <c r="H35" s="176">
        <v>7.0439999999999996</v>
      </c>
      <c r="I35" s="178">
        <v>7.5799999999999999E-3</v>
      </c>
      <c r="J35" s="178"/>
      <c r="K35" s="179">
        <f t="shared" si="13"/>
        <v>0.50900000000000001</v>
      </c>
      <c r="L35" s="178"/>
      <c r="M35" s="176">
        <v>9.77</v>
      </c>
      <c r="N35" s="178">
        <v>1.15E-3</v>
      </c>
      <c r="O35" s="178"/>
      <c r="P35" s="179">
        <f t="shared" si="14"/>
        <v>3.0800000000000001E-2</v>
      </c>
      <c r="Q35" s="178"/>
      <c r="R35" s="176">
        <v>10.878</v>
      </c>
      <c r="S35" s="178">
        <v>5.31E-4</v>
      </c>
      <c r="T35" s="178"/>
      <c r="U35" s="179">
        <f t="shared" si="15"/>
        <v>7.7600000000000004E-3</v>
      </c>
      <c r="V35" s="180"/>
      <c r="W35" s="178">
        <v>8.75</v>
      </c>
      <c r="X35" s="178">
        <v>2.32E-3</v>
      </c>
      <c r="Y35" s="178"/>
      <c r="Z35" s="178">
        <f t="shared" si="16"/>
        <v>0.10100000000000001</v>
      </c>
      <c r="AA35" s="181"/>
      <c r="AB35" s="176"/>
      <c r="AC35" s="178"/>
      <c r="AD35" s="178"/>
      <c r="AE35" s="179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</row>
    <row r="36" spans="1:44" ht="14.5">
      <c r="A36" s="122"/>
      <c r="B36" s="166" t="s">
        <v>175</v>
      </c>
      <c r="C36" s="166"/>
      <c r="D36" s="167"/>
      <c r="E36" s="167"/>
      <c r="F36" s="168"/>
      <c r="G36" s="167"/>
      <c r="H36" s="166"/>
      <c r="I36" s="167"/>
      <c r="J36" s="167"/>
      <c r="K36" s="168"/>
      <c r="L36" s="167"/>
      <c r="M36" s="166"/>
      <c r="N36" s="167"/>
      <c r="O36" s="167"/>
      <c r="P36" s="168"/>
      <c r="Q36" s="167"/>
      <c r="R36" s="166"/>
      <c r="S36" s="167"/>
      <c r="T36" s="167"/>
      <c r="U36" s="168"/>
      <c r="V36" s="169"/>
      <c r="W36" s="167"/>
      <c r="X36" s="167"/>
      <c r="Y36" s="167"/>
      <c r="Z36" s="167"/>
      <c r="AA36" s="170"/>
      <c r="AB36" s="166"/>
      <c r="AC36" s="167"/>
      <c r="AD36" s="167"/>
      <c r="AE36" s="168"/>
      <c r="AF36" s="122"/>
      <c r="AG36" s="171"/>
      <c r="AH36" s="138" t="s">
        <v>176</v>
      </c>
      <c r="AI36" s="138"/>
      <c r="AJ36" s="138"/>
      <c r="AK36" s="121"/>
      <c r="AL36" s="121"/>
      <c r="AM36" s="121"/>
      <c r="AN36" s="121"/>
      <c r="AO36" s="121"/>
      <c r="AP36" s="121"/>
      <c r="AQ36" s="122"/>
      <c r="AR36" s="122"/>
    </row>
    <row r="37" spans="1:44" ht="15.5" thickBot="1">
      <c r="A37" s="122"/>
      <c r="B37" s="172" t="s">
        <v>162</v>
      </c>
      <c r="C37" s="172">
        <v>5.2549999999999999</v>
      </c>
      <c r="D37" s="122">
        <v>2.6200000000000001E-2</v>
      </c>
      <c r="E37" s="130">
        <f>ROUND(AVERAGE(D37:D39),-INT(LOG(AVERAGE(D37:D39)))+2)</f>
        <v>2.3300000000000001E-2</v>
      </c>
      <c r="F37" s="173">
        <f>ROUND((D37/$E$37),-INT(LOG(D37/$E$37))+2)</f>
        <v>1.1200000000000001</v>
      </c>
      <c r="G37" s="122"/>
      <c r="H37" s="172">
        <v>4.5970000000000004</v>
      </c>
      <c r="I37" s="122">
        <v>4.1300000000000003E-2</v>
      </c>
      <c r="J37" s="130">
        <f>ROUND(AVERAGE(I37:I39),-INT(LOG(AVERAGE(I37:I39)))+2)</f>
        <v>2.8899999999999999E-2</v>
      </c>
      <c r="K37" s="173">
        <f>ROUND((I37/$J$37),-INT(LOG(I37/$J$37))+2)</f>
        <v>1.43</v>
      </c>
      <c r="L37" s="122"/>
      <c r="M37" s="172">
        <v>5.4880000000000004</v>
      </c>
      <c r="N37" s="122">
        <v>2.23E-2</v>
      </c>
      <c r="O37" s="130">
        <f>ROUND(AVERAGE(N37:N39),-INT(LOG(AVERAGE(N37:N39)))+2)</f>
        <v>2.1600000000000001E-2</v>
      </c>
      <c r="P37" s="173">
        <f>ROUND((N37/$O$37),-INT(LOG(N37/$O$37))+2)</f>
        <v>1.03</v>
      </c>
      <c r="Q37" s="122"/>
      <c r="R37" s="172">
        <v>5.5890000000000004</v>
      </c>
      <c r="S37" s="122">
        <v>2.0799999999999999E-2</v>
      </c>
      <c r="T37" s="130">
        <f>ROUND(AVERAGE(S37:S39),-INT(LOG(AVERAGE(S37:S39)))+2)</f>
        <v>2.7199999999999998E-2</v>
      </c>
      <c r="U37" s="173">
        <f>ROUND((S37/$T$37),-INT(LOG(S37/$T$37))+2)</f>
        <v>0.76500000000000001</v>
      </c>
      <c r="V37" s="174"/>
      <c r="W37" s="122">
        <v>5.3289999999999997</v>
      </c>
      <c r="X37" s="122">
        <v>2.4899999999999999E-2</v>
      </c>
      <c r="Y37" s="130">
        <f>ROUND(AVERAGE(X37:X39),-INT(LOG(AVERAGE(X37:X39)))+2)</f>
        <v>2.63E-2</v>
      </c>
      <c r="Z37" s="122">
        <f>ROUND((X37/$Y$37),-INT(LOG(X37/$Y$37))+2)</f>
        <v>0.94699999999999995</v>
      </c>
      <c r="AA37" s="159"/>
      <c r="AB37" s="172">
        <v>4.359</v>
      </c>
      <c r="AC37" s="122">
        <v>4.87E-2</v>
      </c>
      <c r="AD37" s="130">
        <f>ROUND(AVERAGE(AC37:AC39),-INT(LOG(AVERAGE(AC37:AC39)))+2)</f>
        <v>4.4499999999999998E-2</v>
      </c>
      <c r="AE37" s="173">
        <f>ROUND((AC37/$AD$37),-INT(LOG(AC37/$AD$37))+2)</f>
        <v>1.0900000000000001</v>
      </c>
      <c r="AF37" s="122"/>
      <c r="AG37" s="128" t="s">
        <v>140</v>
      </c>
      <c r="AH37" s="127" t="s">
        <v>145</v>
      </c>
      <c r="AI37" s="127"/>
      <c r="AJ37" s="140"/>
      <c r="AK37" s="127" t="s">
        <v>249</v>
      </c>
      <c r="AL37" s="127"/>
      <c r="AM37" s="140"/>
      <c r="AN37" s="127" t="s">
        <v>250</v>
      </c>
      <c r="AO37" s="127"/>
      <c r="AP37" s="140"/>
      <c r="AQ37" s="122"/>
      <c r="AR37" s="122"/>
    </row>
    <row r="38" spans="1:44" ht="13.5" thickTop="1">
      <c r="A38" s="122"/>
      <c r="B38" s="172" t="s">
        <v>163</v>
      </c>
      <c r="C38" s="172">
        <v>5.7309999999999999</v>
      </c>
      <c r="D38" s="122">
        <v>1.8800000000000001E-2</v>
      </c>
      <c r="E38" s="122"/>
      <c r="F38" s="173">
        <f t="shared" ref="F38:F45" si="18">ROUND((D38/$E$37),-INT(LOG(D38/$E$37))+2)</f>
        <v>0.80700000000000005</v>
      </c>
      <c r="G38" s="122"/>
      <c r="H38" s="172">
        <v>4.9509999999999996</v>
      </c>
      <c r="I38" s="122">
        <v>3.2300000000000002E-2</v>
      </c>
      <c r="J38" s="122"/>
      <c r="K38" s="173">
        <f t="shared" ref="K38:K45" si="19">ROUND((I38/$J$37),-INT(LOG(I38/$J$37))+2)</f>
        <v>1.1200000000000001</v>
      </c>
      <c r="L38" s="122"/>
      <c r="M38" s="172">
        <v>5.7430000000000003</v>
      </c>
      <c r="N38" s="122">
        <v>1.8700000000000001E-2</v>
      </c>
      <c r="O38" s="122"/>
      <c r="P38" s="173">
        <f t="shared" ref="P38:P45" si="20">ROUND((N38/$O$37),-INT(LOG(N38/$O$37))+2)</f>
        <v>0.86599999999999999</v>
      </c>
      <c r="Q38" s="122"/>
      <c r="R38" s="172">
        <v>4.843</v>
      </c>
      <c r="S38" s="122">
        <v>3.4799999999999998E-2</v>
      </c>
      <c r="T38" s="122"/>
      <c r="U38" s="173">
        <f t="shared" ref="U38:U45" si="21">ROUND((S38/$T$37),-INT(LOG(S38/$T$37))+2)</f>
        <v>1.28</v>
      </c>
      <c r="V38" s="174"/>
      <c r="W38" s="122">
        <v>4.782</v>
      </c>
      <c r="X38" s="122">
        <v>3.6299999999999999E-2</v>
      </c>
      <c r="Y38" s="122"/>
      <c r="Z38" s="122">
        <f t="shared" ref="Z38:Z45" si="22">ROUND((X38/$Y$37),-INT(LOG(X38/$Y$37))+2)</f>
        <v>1.38</v>
      </c>
      <c r="AA38" s="159"/>
      <c r="AB38" s="172">
        <v>4.3890000000000002</v>
      </c>
      <c r="AC38" s="122">
        <v>4.7699999999999999E-2</v>
      </c>
      <c r="AD38" s="122"/>
      <c r="AE38" s="173">
        <f t="shared" ref="AE38:AE44" si="23">ROUND((AC38/$AD$37),-INT(LOG(AC38/$AD$37))+2)</f>
        <v>1.07</v>
      </c>
      <c r="AF38" s="122"/>
      <c r="AG38" s="146">
        <v>2</v>
      </c>
      <c r="AH38" s="132">
        <v>1.1200000000000001</v>
      </c>
      <c r="AI38" s="132">
        <v>0.80700000000000005</v>
      </c>
      <c r="AJ38" s="143">
        <v>1.06</v>
      </c>
      <c r="AK38" s="132">
        <v>0.74199999999999999</v>
      </c>
      <c r="AL38" s="132">
        <v>1.43</v>
      </c>
      <c r="AM38" s="143">
        <v>0.70399999999999996</v>
      </c>
      <c r="AN38" s="132">
        <v>1.45</v>
      </c>
      <c r="AO38" s="132">
        <v>0.50600000000000001</v>
      </c>
      <c r="AP38" s="143">
        <v>1.1299999999999999</v>
      </c>
      <c r="AQ38" s="122"/>
      <c r="AR38" s="122"/>
    </row>
    <row r="39" spans="1:44">
      <c r="A39" s="122"/>
      <c r="B39" s="172" t="s">
        <v>164</v>
      </c>
      <c r="C39" s="172">
        <v>5.3319999999999999</v>
      </c>
      <c r="D39" s="122">
        <v>2.4799999999999999E-2</v>
      </c>
      <c r="E39" s="122"/>
      <c r="F39" s="173">
        <f t="shared" si="18"/>
        <v>1.06</v>
      </c>
      <c r="G39" s="122"/>
      <c r="H39" s="172">
        <v>6.2489999999999997</v>
      </c>
      <c r="I39" s="122">
        <v>1.3100000000000001E-2</v>
      </c>
      <c r="J39" s="122"/>
      <c r="K39" s="173">
        <f t="shared" si="19"/>
        <v>0.45300000000000001</v>
      </c>
      <c r="L39" s="122"/>
      <c r="M39" s="172">
        <v>5.3959999999999999</v>
      </c>
      <c r="N39" s="122">
        <v>2.3699999999999999E-2</v>
      </c>
      <c r="O39" s="122"/>
      <c r="P39" s="173">
        <f t="shared" si="20"/>
        <v>1.1000000000000001</v>
      </c>
      <c r="Q39" s="122"/>
      <c r="R39" s="172">
        <v>5.2640000000000002</v>
      </c>
      <c r="S39" s="122">
        <v>2.5999999999999999E-2</v>
      </c>
      <c r="T39" s="122"/>
      <c r="U39" s="173">
        <f t="shared" si="21"/>
        <v>0.95599999999999996</v>
      </c>
      <c r="V39" s="174"/>
      <c r="W39" s="122">
        <v>5.8150000000000004</v>
      </c>
      <c r="X39" s="122">
        <v>1.78E-2</v>
      </c>
      <c r="Y39" s="122"/>
      <c r="Z39" s="122">
        <f t="shared" si="22"/>
        <v>0.67700000000000005</v>
      </c>
      <c r="AA39" s="159"/>
      <c r="AB39" s="172">
        <v>4.7539999999999996</v>
      </c>
      <c r="AC39" s="122">
        <v>3.7100000000000001E-2</v>
      </c>
      <c r="AD39" s="122"/>
      <c r="AE39" s="173">
        <f t="shared" si="23"/>
        <v>0.83399999999999996</v>
      </c>
      <c r="AF39" s="122"/>
      <c r="AG39" s="146">
        <v>6</v>
      </c>
      <c r="AH39" s="132">
        <v>1.43</v>
      </c>
      <c r="AI39" s="132">
        <v>1.1200000000000001</v>
      </c>
      <c r="AJ39" s="143">
        <v>0.45300000000000001</v>
      </c>
      <c r="AK39" s="132">
        <v>0.254</v>
      </c>
      <c r="AL39" s="132">
        <v>0.2</v>
      </c>
      <c r="AM39" s="143">
        <v>0.113</v>
      </c>
      <c r="AN39" s="132">
        <v>0.13</v>
      </c>
      <c r="AO39" s="132">
        <v>8.3000000000000004E-2</v>
      </c>
      <c r="AP39" s="143">
        <v>8.5999999999999993E-2</v>
      </c>
      <c r="AQ39" s="122"/>
      <c r="AR39" s="122"/>
    </row>
    <row r="40" spans="1:44">
      <c r="A40" s="122"/>
      <c r="B40" s="172" t="s">
        <v>165</v>
      </c>
      <c r="C40" s="172">
        <v>5.8490000000000002</v>
      </c>
      <c r="D40" s="122">
        <v>1.7299999999999999E-2</v>
      </c>
      <c r="E40" s="122"/>
      <c r="F40" s="173">
        <f t="shared" si="18"/>
        <v>0.74199999999999999</v>
      </c>
      <c r="G40" s="122"/>
      <c r="H40" s="172">
        <v>7.0890000000000004</v>
      </c>
      <c r="I40" s="122">
        <v>7.3499999999999998E-3</v>
      </c>
      <c r="J40" s="122"/>
      <c r="K40" s="173">
        <f t="shared" si="19"/>
        <v>0.254</v>
      </c>
      <c r="L40" s="122"/>
      <c r="M40" s="172">
        <v>9.6890000000000001</v>
      </c>
      <c r="N40" s="122">
        <v>1.2099999999999999E-3</v>
      </c>
      <c r="O40" s="122"/>
      <c r="P40" s="173">
        <f t="shared" si="20"/>
        <v>5.6000000000000001E-2</v>
      </c>
      <c r="Q40" s="122"/>
      <c r="R40" s="172">
        <v>8.2129999999999992</v>
      </c>
      <c r="S40" s="122">
        <v>3.3700000000000002E-3</v>
      </c>
      <c r="T40" s="122"/>
      <c r="U40" s="173">
        <f t="shared" si="21"/>
        <v>0.124</v>
      </c>
      <c r="V40" s="174"/>
      <c r="W40" s="122">
        <v>8.1449999999999996</v>
      </c>
      <c r="X40" s="122">
        <v>3.5300000000000002E-3</v>
      </c>
      <c r="Y40" s="122"/>
      <c r="Z40" s="122">
        <f t="shared" si="22"/>
        <v>0.13400000000000001</v>
      </c>
      <c r="AA40" s="159"/>
      <c r="AB40" s="172">
        <v>5.9630000000000001</v>
      </c>
      <c r="AC40" s="122">
        <v>1.6E-2</v>
      </c>
      <c r="AD40" s="122"/>
      <c r="AE40" s="173">
        <f t="shared" si="23"/>
        <v>0.36</v>
      </c>
      <c r="AF40" s="122"/>
      <c r="AG40" s="146">
        <v>24</v>
      </c>
      <c r="AH40" s="132">
        <v>1.03</v>
      </c>
      <c r="AI40" s="132">
        <v>0.86599999999999999</v>
      </c>
      <c r="AJ40" s="143">
        <v>1.1000000000000001</v>
      </c>
      <c r="AK40" s="132">
        <v>5.6000000000000001E-2</v>
      </c>
      <c r="AL40" s="132">
        <v>0.11899999999999999</v>
      </c>
      <c r="AM40" s="143">
        <v>7.6999999999999999E-2</v>
      </c>
      <c r="AN40" s="132">
        <v>0.04</v>
      </c>
      <c r="AO40" s="132">
        <v>3.5999999999999997E-2</v>
      </c>
      <c r="AP40" s="143">
        <v>4.1000000000000002E-2</v>
      </c>
      <c r="AQ40" s="122"/>
      <c r="AR40" s="122"/>
    </row>
    <row r="41" spans="1:44">
      <c r="A41" s="122"/>
      <c r="B41" s="172" t="s">
        <v>166</v>
      </c>
      <c r="C41" s="172">
        <v>4.9050000000000002</v>
      </c>
      <c r="D41" s="122">
        <v>3.3399999999999999E-2</v>
      </c>
      <c r="E41" s="122"/>
      <c r="F41" s="173">
        <f t="shared" si="18"/>
        <v>1.43</v>
      </c>
      <c r="G41" s="122"/>
      <c r="H41" s="172">
        <v>7.431</v>
      </c>
      <c r="I41" s="122">
        <v>5.79E-3</v>
      </c>
      <c r="J41" s="122"/>
      <c r="K41" s="173">
        <f t="shared" si="19"/>
        <v>0.2</v>
      </c>
      <c r="L41" s="122"/>
      <c r="M41" s="172">
        <v>8.609</v>
      </c>
      <c r="N41" s="122">
        <v>2.5600000000000002E-3</v>
      </c>
      <c r="O41" s="122"/>
      <c r="P41" s="173">
        <f t="shared" si="20"/>
        <v>0.11899999999999999</v>
      </c>
      <c r="Q41" s="122"/>
      <c r="R41" s="172">
        <v>7.83</v>
      </c>
      <c r="S41" s="122">
        <v>4.3899999999999998E-3</v>
      </c>
      <c r="T41" s="122"/>
      <c r="U41" s="173">
        <f t="shared" si="21"/>
        <v>0.161</v>
      </c>
      <c r="V41" s="174"/>
      <c r="W41" s="122">
        <v>8.0169999999999995</v>
      </c>
      <c r="X41" s="122">
        <v>3.8600000000000001E-3</v>
      </c>
      <c r="Y41" s="122"/>
      <c r="Z41" s="122">
        <f t="shared" si="22"/>
        <v>0.14699999999999999</v>
      </c>
      <c r="AA41" s="159"/>
      <c r="AB41" s="172">
        <v>6.6280000000000001</v>
      </c>
      <c r="AC41" s="122">
        <v>1.01E-2</v>
      </c>
      <c r="AD41" s="122"/>
      <c r="AE41" s="173">
        <f t="shared" si="23"/>
        <v>0.22700000000000001</v>
      </c>
      <c r="AF41" s="122"/>
      <c r="AG41" s="146">
        <v>48</v>
      </c>
      <c r="AH41" s="132">
        <v>0.76500000000000001</v>
      </c>
      <c r="AI41" s="132">
        <v>1.28</v>
      </c>
      <c r="AJ41" s="143">
        <v>0.95599999999999996</v>
      </c>
      <c r="AK41" s="132">
        <v>0.124</v>
      </c>
      <c r="AL41" s="132">
        <v>0.161</v>
      </c>
      <c r="AM41" s="143">
        <v>4.5999999999999999E-2</v>
      </c>
      <c r="AN41" s="175"/>
      <c r="AO41" s="132">
        <v>2.3E-2</v>
      </c>
      <c r="AP41" s="143">
        <v>2.5000000000000001E-2</v>
      </c>
      <c r="AQ41" s="122"/>
      <c r="AR41" s="122"/>
    </row>
    <row r="42" spans="1:44">
      <c r="A42" s="122"/>
      <c r="B42" s="172" t="s">
        <v>167</v>
      </c>
      <c r="C42" s="172">
        <v>5.9279999999999999</v>
      </c>
      <c r="D42" s="122">
        <v>1.6400000000000001E-2</v>
      </c>
      <c r="E42" s="122"/>
      <c r="F42" s="173">
        <f t="shared" si="18"/>
        <v>0.70399999999999996</v>
      </c>
      <c r="G42" s="122"/>
      <c r="H42" s="172">
        <v>8.2539999999999996</v>
      </c>
      <c r="I42" s="122">
        <v>3.2799999999999999E-3</v>
      </c>
      <c r="J42" s="122"/>
      <c r="K42" s="173">
        <f t="shared" si="19"/>
        <v>0.113</v>
      </c>
      <c r="L42" s="122"/>
      <c r="M42" s="172">
        <v>9.2279999999999998</v>
      </c>
      <c r="N42" s="122">
        <v>1.67E-3</v>
      </c>
      <c r="O42" s="122"/>
      <c r="P42" s="173">
        <f t="shared" si="20"/>
        <v>7.7299999999999994E-2</v>
      </c>
      <c r="Q42" s="122"/>
      <c r="R42" s="172">
        <v>9.6430000000000007</v>
      </c>
      <c r="S42" s="122">
        <v>1.25E-3</v>
      </c>
      <c r="T42" s="122"/>
      <c r="U42" s="173">
        <f t="shared" si="21"/>
        <v>4.5999999999999999E-2</v>
      </c>
      <c r="V42" s="174"/>
      <c r="W42" s="122">
        <v>7.9950000000000001</v>
      </c>
      <c r="X42" s="122">
        <v>3.9199999999999999E-3</v>
      </c>
      <c r="Y42" s="122"/>
      <c r="Z42" s="122">
        <f t="shared" si="22"/>
        <v>0.14899999999999999</v>
      </c>
      <c r="AA42" s="159"/>
      <c r="AB42" s="172">
        <v>6.5620000000000003</v>
      </c>
      <c r="AC42" s="122">
        <v>1.06E-2</v>
      </c>
      <c r="AD42" s="122"/>
      <c r="AE42" s="173">
        <f t="shared" si="23"/>
        <v>0.23799999999999999</v>
      </c>
      <c r="AF42" s="122"/>
      <c r="AG42" s="146">
        <v>72</v>
      </c>
      <c r="AH42" s="132">
        <v>0.94699999999999995</v>
      </c>
      <c r="AI42" s="132">
        <v>1.38</v>
      </c>
      <c r="AJ42" s="143">
        <v>0.67700000000000005</v>
      </c>
      <c r="AK42" s="132">
        <v>0.13400000000000001</v>
      </c>
      <c r="AL42" s="132">
        <v>0.14699999999999999</v>
      </c>
      <c r="AM42" s="143">
        <v>0.14899999999999999</v>
      </c>
      <c r="AN42" s="132">
        <v>9.6000000000000002E-2</v>
      </c>
      <c r="AO42" s="132">
        <v>5.3999999999999999E-2</v>
      </c>
      <c r="AP42" s="143">
        <v>0.11600000000000001</v>
      </c>
      <c r="AQ42" s="122"/>
      <c r="AR42" s="122"/>
    </row>
    <row r="43" spans="1:44">
      <c r="A43" s="122"/>
      <c r="B43" s="172" t="s">
        <v>168</v>
      </c>
      <c r="C43" s="172">
        <v>4.8849999999999998</v>
      </c>
      <c r="D43" s="122">
        <v>3.3799999999999997E-2</v>
      </c>
      <c r="E43" s="122"/>
      <c r="F43" s="173">
        <f t="shared" si="18"/>
        <v>1.45</v>
      </c>
      <c r="G43" s="122"/>
      <c r="H43" s="172">
        <v>8.0530000000000008</v>
      </c>
      <c r="I43" s="122">
        <v>3.7699999999999999E-3</v>
      </c>
      <c r="J43" s="122"/>
      <c r="K43" s="173">
        <f t="shared" si="19"/>
        <v>0.13</v>
      </c>
      <c r="L43" s="122"/>
      <c r="M43" s="172">
        <v>10.177</v>
      </c>
      <c r="N43" s="122">
        <v>8.6399999999999997E-4</v>
      </c>
      <c r="O43" s="122"/>
      <c r="P43" s="173">
        <f t="shared" si="20"/>
        <v>0.04</v>
      </c>
      <c r="Q43" s="122"/>
      <c r="R43" s="172"/>
      <c r="S43" s="122"/>
      <c r="T43" s="122"/>
      <c r="U43" s="173"/>
      <c r="V43" s="174"/>
      <c r="W43" s="122">
        <v>8.6289999999999996</v>
      </c>
      <c r="X43" s="122">
        <v>2.5300000000000001E-3</v>
      </c>
      <c r="Y43" s="122"/>
      <c r="Z43" s="122">
        <f t="shared" si="22"/>
        <v>9.6199999999999994E-2</v>
      </c>
      <c r="AA43" s="159"/>
      <c r="AB43" s="172">
        <v>6.5069999999999997</v>
      </c>
      <c r="AC43" s="122">
        <v>1.0999999999999999E-2</v>
      </c>
      <c r="AD43" s="122"/>
      <c r="AE43" s="173">
        <f t="shared" si="23"/>
        <v>0.247</v>
      </c>
      <c r="AF43" s="122"/>
      <c r="AG43" s="146">
        <v>144</v>
      </c>
      <c r="AH43" s="132">
        <v>1.0900000000000001</v>
      </c>
      <c r="AI43" s="132">
        <v>1.07</v>
      </c>
      <c r="AJ43" s="143">
        <v>0.83399999999999996</v>
      </c>
      <c r="AK43" s="132">
        <v>0.36</v>
      </c>
      <c r="AL43" s="132">
        <v>0.22700000000000001</v>
      </c>
      <c r="AM43" s="143">
        <v>0.23799999999999999</v>
      </c>
      <c r="AN43" s="132">
        <v>0.247</v>
      </c>
      <c r="AO43" s="132">
        <v>0.19400000000000001</v>
      </c>
      <c r="AP43" s="143"/>
      <c r="AQ43" s="122"/>
      <c r="AR43" s="122"/>
    </row>
    <row r="44" spans="1:44">
      <c r="A44" s="122"/>
      <c r="B44" s="172" t="s">
        <v>169</v>
      </c>
      <c r="C44" s="172">
        <v>6.4009999999999998</v>
      </c>
      <c r="D44" s="122">
        <v>1.18E-2</v>
      </c>
      <c r="E44" s="122"/>
      <c r="F44" s="173">
        <f t="shared" si="18"/>
        <v>0.50600000000000001</v>
      </c>
      <c r="G44" s="122"/>
      <c r="H44" s="172">
        <v>8.7110000000000003</v>
      </c>
      <c r="I44" s="122">
        <v>2.3900000000000002E-3</v>
      </c>
      <c r="J44" s="122"/>
      <c r="K44" s="173">
        <f t="shared" si="19"/>
        <v>8.2699999999999996E-2</v>
      </c>
      <c r="L44" s="122"/>
      <c r="M44" s="172">
        <v>10.349</v>
      </c>
      <c r="N44" s="122">
        <v>7.67E-4</v>
      </c>
      <c r="O44" s="122"/>
      <c r="P44" s="173">
        <f t="shared" si="20"/>
        <v>3.5499999999999997E-2</v>
      </c>
      <c r="Q44" s="122"/>
      <c r="R44" s="172">
        <v>10.667999999999999</v>
      </c>
      <c r="S44" s="122">
        <v>6.1499999999999999E-4</v>
      </c>
      <c r="T44" s="122"/>
      <c r="U44" s="173">
        <f t="shared" si="21"/>
        <v>2.2599999999999999E-2</v>
      </c>
      <c r="V44" s="174"/>
      <c r="W44" s="122">
        <v>9.4529999999999994</v>
      </c>
      <c r="X44" s="122">
        <v>1.4300000000000001E-3</v>
      </c>
      <c r="Y44" s="122"/>
      <c r="Z44" s="122">
        <f t="shared" si="22"/>
        <v>5.4399999999999997E-2</v>
      </c>
      <c r="AA44" s="159"/>
      <c r="AB44" s="172">
        <v>6.8550000000000004</v>
      </c>
      <c r="AC44" s="122">
        <v>8.6400000000000001E-3</v>
      </c>
      <c r="AD44" s="122"/>
      <c r="AE44" s="173">
        <f t="shared" si="23"/>
        <v>0.19400000000000001</v>
      </c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</row>
    <row r="45" spans="1:44" ht="13.5" thickBot="1">
      <c r="A45" s="122"/>
      <c r="B45" s="176" t="s">
        <v>170</v>
      </c>
      <c r="C45" s="176">
        <v>5.2450000000000001</v>
      </c>
      <c r="D45" s="178">
        <v>2.64E-2</v>
      </c>
      <c r="E45" s="178"/>
      <c r="F45" s="179">
        <f t="shared" si="18"/>
        <v>1.1299999999999999</v>
      </c>
      <c r="G45" s="178"/>
      <c r="H45" s="176">
        <v>8.6519999999999992</v>
      </c>
      <c r="I45" s="178">
        <v>2.49E-3</v>
      </c>
      <c r="J45" s="178"/>
      <c r="K45" s="179">
        <f t="shared" si="19"/>
        <v>8.6199999999999999E-2</v>
      </c>
      <c r="L45" s="178"/>
      <c r="M45" s="176">
        <v>10.159000000000001</v>
      </c>
      <c r="N45" s="178">
        <v>8.7500000000000002E-4</v>
      </c>
      <c r="O45" s="178"/>
      <c r="P45" s="179">
        <f t="shared" si="20"/>
        <v>4.0500000000000001E-2</v>
      </c>
      <c r="Q45" s="178"/>
      <c r="R45" s="176">
        <v>10.532999999999999</v>
      </c>
      <c r="S45" s="178">
        <v>6.7500000000000004E-4</v>
      </c>
      <c r="T45" s="178"/>
      <c r="U45" s="179">
        <f t="shared" si="21"/>
        <v>2.4799999999999999E-2</v>
      </c>
      <c r="V45" s="180"/>
      <c r="W45" s="178">
        <v>8.3510000000000009</v>
      </c>
      <c r="X45" s="178">
        <v>3.0599999999999998E-3</v>
      </c>
      <c r="Y45" s="178"/>
      <c r="Z45" s="178">
        <f t="shared" si="22"/>
        <v>0.11600000000000001</v>
      </c>
      <c r="AA45" s="181"/>
      <c r="AB45" s="176"/>
      <c r="AC45" s="178"/>
      <c r="AD45" s="178"/>
      <c r="AE45" s="179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</row>
    <row r="46" spans="1:44" ht="14.5">
      <c r="A46" s="122"/>
      <c r="B46" s="166" t="s">
        <v>177</v>
      </c>
      <c r="C46" s="166"/>
      <c r="D46" s="167"/>
      <c r="E46" s="167"/>
      <c r="F46" s="168"/>
      <c r="G46" s="167"/>
      <c r="H46" s="166"/>
      <c r="I46" s="167"/>
      <c r="J46" s="167"/>
      <c r="K46" s="168"/>
      <c r="L46" s="167"/>
      <c r="M46" s="166"/>
      <c r="N46" s="167"/>
      <c r="O46" s="167"/>
      <c r="P46" s="168"/>
      <c r="Q46" s="167"/>
      <c r="R46" s="166"/>
      <c r="S46" s="167"/>
      <c r="T46" s="167"/>
      <c r="U46" s="168"/>
      <c r="V46" s="169"/>
      <c r="W46" s="167"/>
      <c r="X46" s="167"/>
      <c r="Y46" s="167"/>
      <c r="Z46" s="167"/>
      <c r="AA46" s="170"/>
      <c r="AB46" s="166"/>
      <c r="AC46" s="167"/>
      <c r="AD46" s="167"/>
      <c r="AE46" s="168"/>
      <c r="AF46" s="122"/>
      <c r="AG46" s="171"/>
      <c r="AH46" s="138" t="s">
        <v>178</v>
      </c>
      <c r="AI46" s="138"/>
      <c r="AJ46" s="138"/>
      <c r="AK46" s="121"/>
      <c r="AL46" s="121"/>
      <c r="AM46" s="121"/>
      <c r="AN46" s="121"/>
      <c r="AO46" s="121"/>
      <c r="AP46" s="121"/>
      <c r="AQ46" s="122"/>
      <c r="AR46" s="122"/>
    </row>
    <row r="47" spans="1:44" ht="15.5" thickBot="1">
      <c r="A47" s="122"/>
      <c r="B47" s="172" t="s">
        <v>162</v>
      </c>
      <c r="C47" s="172">
        <v>3.165</v>
      </c>
      <c r="D47" s="122">
        <v>0.111</v>
      </c>
      <c r="E47" s="130">
        <f>ROUND(AVERAGE(D47:D49),-INT(LOG(AVERAGE(D47:D49)))+2)</f>
        <v>8.6099999999999996E-2</v>
      </c>
      <c r="F47" s="173">
        <f>ROUND((D47/$E$47),-INT(LOG(D47/$E$47))+2)</f>
        <v>1.29</v>
      </c>
      <c r="G47" s="122"/>
      <c r="H47" s="172">
        <v>3.496</v>
      </c>
      <c r="I47" s="122">
        <v>8.8599999999999998E-2</v>
      </c>
      <c r="J47" s="130">
        <f>ROUND(AVERAGE(I47:I49),-INT(LOG(AVERAGE(I47:I49)))+2)</f>
        <v>6.6000000000000003E-2</v>
      </c>
      <c r="K47" s="173">
        <f>ROUND((I47/$J$47),-INT(LOG(I47/$J$47))+2)</f>
        <v>1.34</v>
      </c>
      <c r="L47" s="122"/>
      <c r="M47" s="172">
        <v>3.8809999999999998</v>
      </c>
      <c r="N47" s="122">
        <v>6.7900000000000002E-2</v>
      </c>
      <c r="O47" s="130">
        <f>ROUND(AVERAGE(N47:N49),-INT(LOG(AVERAGE(N47:N49)))+2)</f>
        <v>5.9200000000000003E-2</v>
      </c>
      <c r="P47" s="173">
        <f>ROUND((N47/$O$47),-INT(LOG(N47/$O$47))+2)</f>
        <v>1.1499999999999999</v>
      </c>
      <c r="Q47" s="122"/>
      <c r="R47" s="172">
        <v>4.3259999999999996</v>
      </c>
      <c r="S47" s="122">
        <v>4.99E-2</v>
      </c>
      <c r="T47" s="130">
        <f>ROUND(AVERAGE(S47:S49),-INT(LOG(AVERAGE(S47:S49)))+2)</f>
        <v>6.6199999999999995E-2</v>
      </c>
      <c r="U47" s="173">
        <f>ROUND((S47/$T$47),-INT(LOG(S47/$T$47))+2)</f>
        <v>0.754</v>
      </c>
      <c r="V47" s="174"/>
      <c r="W47" s="122">
        <v>3.8740000000000001</v>
      </c>
      <c r="X47" s="122">
        <v>6.8199999999999997E-2</v>
      </c>
      <c r="Y47" s="130">
        <f>ROUND(AVERAGE(X47:X49),-INT(LOG(AVERAGE(X47:X49)))+2)</f>
        <v>5.9900000000000002E-2</v>
      </c>
      <c r="Z47" s="122">
        <f>ROUND((X47/$Y$47),-INT(LOG(X47/$Y$47))+2)</f>
        <v>1.1399999999999999</v>
      </c>
      <c r="AA47" s="159"/>
      <c r="AB47" s="172">
        <v>2.903</v>
      </c>
      <c r="AC47" s="122">
        <v>0.13400000000000001</v>
      </c>
      <c r="AD47" s="130">
        <f>ROUND(AVERAGE(AC47:AC49),-INT(LOG(AVERAGE(AC47:AC49)))+2)</f>
        <v>0.127</v>
      </c>
      <c r="AE47" s="173">
        <f>ROUND((AC47/$AD$47),-INT(LOG(AC47/$AD$47))+2)</f>
        <v>1.06</v>
      </c>
      <c r="AF47" s="122"/>
      <c r="AG47" s="128" t="s">
        <v>140</v>
      </c>
      <c r="AH47" s="127" t="s">
        <v>145</v>
      </c>
      <c r="AI47" s="127"/>
      <c r="AJ47" s="140"/>
      <c r="AK47" s="127" t="s">
        <v>249</v>
      </c>
      <c r="AL47" s="127"/>
      <c r="AM47" s="140"/>
      <c r="AN47" s="127" t="s">
        <v>250</v>
      </c>
      <c r="AO47" s="127"/>
      <c r="AP47" s="140"/>
      <c r="AQ47" s="122"/>
      <c r="AR47" s="122"/>
    </row>
    <row r="48" spans="1:44" ht="13.5" thickTop="1">
      <c r="A48" s="122"/>
      <c r="B48" s="172" t="s">
        <v>163</v>
      </c>
      <c r="C48" s="172">
        <v>3.95</v>
      </c>
      <c r="D48" s="122">
        <v>6.4699999999999994E-2</v>
      </c>
      <c r="E48" s="122"/>
      <c r="F48" s="173">
        <f t="shared" ref="F48:F55" si="24">ROUND((D48/$E$47),-INT(LOG(D48/$E$47))+2)</f>
        <v>0.751</v>
      </c>
      <c r="G48" s="122"/>
      <c r="H48" s="172">
        <v>3.802</v>
      </c>
      <c r="I48" s="122">
        <v>7.17E-2</v>
      </c>
      <c r="J48" s="122"/>
      <c r="K48" s="173">
        <f t="shared" ref="K48:K55" si="25">ROUND((I48/$J$47),-INT(LOG(I48/$J$47))+2)</f>
        <v>1.0900000000000001</v>
      </c>
      <c r="L48" s="122"/>
      <c r="M48" s="172">
        <v>4.0069999999999997</v>
      </c>
      <c r="N48" s="122">
        <v>6.2199999999999998E-2</v>
      </c>
      <c r="O48" s="122"/>
      <c r="P48" s="173">
        <f t="shared" ref="P48:P55" si="26">ROUND((N48/$O$47),-INT(LOG(N48/$O$47))+2)</f>
        <v>1.05</v>
      </c>
      <c r="Q48" s="122"/>
      <c r="R48" s="172">
        <v>3.57</v>
      </c>
      <c r="S48" s="122">
        <v>8.4199999999999997E-2</v>
      </c>
      <c r="T48" s="122"/>
      <c r="U48" s="173">
        <f t="shared" ref="U48:U55" si="27">ROUND((S48/$T$47),-INT(LOG(S48/$T$47))+2)</f>
        <v>1.27</v>
      </c>
      <c r="V48" s="174"/>
      <c r="W48" s="122">
        <v>3.883</v>
      </c>
      <c r="X48" s="122">
        <v>6.7799999999999999E-2</v>
      </c>
      <c r="Y48" s="122"/>
      <c r="Z48" s="122">
        <f t="shared" ref="Z48:Z54" si="28">ROUND((X48/$Y$47),-INT(LOG(X48/$Y$47))+2)</f>
        <v>1.1299999999999999</v>
      </c>
      <c r="AA48" s="159"/>
      <c r="AB48" s="172">
        <v>2.8580000000000001</v>
      </c>
      <c r="AC48" s="122">
        <v>0.13800000000000001</v>
      </c>
      <c r="AD48" s="122"/>
      <c r="AE48" s="173">
        <f t="shared" ref="AE48:AE54" si="29">ROUND((AC48/$AD$47),-INT(LOG(AC48/$AD$47))+2)</f>
        <v>1.0900000000000001</v>
      </c>
      <c r="AF48" s="122"/>
      <c r="AG48" s="146">
        <v>2</v>
      </c>
      <c r="AH48" s="132">
        <v>1.29</v>
      </c>
      <c r="AI48" s="132">
        <v>0.751</v>
      </c>
      <c r="AJ48" s="143">
        <v>0.96099999999999997</v>
      </c>
      <c r="AK48" s="132">
        <v>0.78600000000000003</v>
      </c>
      <c r="AL48" s="132">
        <v>0.70499999999999996</v>
      </c>
      <c r="AM48" s="143">
        <v>0.48399999999999999</v>
      </c>
      <c r="AN48" s="132">
        <v>0.47599999999999998</v>
      </c>
      <c r="AO48" s="132">
        <v>0.39400000000000002</v>
      </c>
      <c r="AP48" s="143">
        <v>0.8</v>
      </c>
      <c r="AQ48" s="122"/>
      <c r="AR48" s="122"/>
    </row>
    <row r="49" spans="1:44">
      <c r="A49" s="122"/>
      <c r="B49" s="172" t="s">
        <v>164</v>
      </c>
      <c r="C49" s="172">
        <v>3.5960000000000001</v>
      </c>
      <c r="D49" s="122">
        <v>8.2699999999999996E-2</v>
      </c>
      <c r="E49" s="122"/>
      <c r="F49" s="173">
        <f t="shared" si="24"/>
        <v>0.96099999999999997</v>
      </c>
      <c r="G49" s="122"/>
      <c r="H49" s="172">
        <v>4.7270000000000003</v>
      </c>
      <c r="I49" s="122">
        <v>3.78E-2</v>
      </c>
      <c r="J49" s="122"/>
      <c r="K49" s="173">
        <f t="shared" si="25"/>
        <v>0.57299999999999995</v>
      </c>
      <c r="L49" s="122"/>
      <c r="M49" s="172">
        <v>4.3940000000000001</v>
      </c>
      <c r="N49" s="122">
        <v>4.7600000000000003E-2</v>
      </c>
      <c r="O49" s="122"/>
      <c r="P49" s="173">
        <f t="shared" si="26"/>
        <v>0.80400000000000005</v>
      </c>
      <c r="Q49" s="122"/>
      <c r="R49" s="172">
        <v>3.9529999999999998</v>
      </c>
      <c r="S49" s="122">
        <v>6.4600000000000005E-2</v>
      </c>
      <c r="T49" s="122"/>
      <c r="U49" s="173">
        <f t="shared" si="27"/>
        <v>0.97599999999999998</v>
      </c>
      <c r="V49" s="174"/>
      <c r="W49" s="122">
        <v>4.5199999999999996</v>
      </c>
      <c r="X49" s="122">
        <v>4.36E-2</v>
      </c>
      <c r="Y49" s="122"/>
      <c r="Z49" s="122">
        <f t="shared" si="28"/>
        <v>0.72799999999999998</v>
      </c>
      <c r="AA49" s="159"/>
      <c r="AB49" s="172">
        <v>3.1829999999999998</v>
      </c>
      <c r="AC49" s="122">
        <v>0.11</v>
      </c>
      <c r="AD49" s="122"/>
      <c r="AE49" s="173">
        <f t="shared" si="29"/>
        <v>0.86599999999999999</v>
      </c>
      <c r="AF49" s="122"/>
      <c r="AG49" s="146">
        <v>6</v>
      </c>
      <c r="AH49" s="132">
        <v>1.34</v>
      </c>
      <c r="AI49" s="132">
        <v>1.0900000000000001</v>
      </c>
      <c r="AJ49" s="143">
        <v>0.57299999999999995</v>
      </c>
      <c r="AK49" s="132">
        <v>0.38600000000000001</v>
      </c>
      <c r="AL49" s="132">
        <v>0.59699999999999998</v>
      </c>
      <c r="AM49" s="143">
        <v>0.55000000000000004</v>
      </c>
      <c r="AN49" s="132">
        <v>0.48899999999999999</v>
      </c>
      <c r="AO49" s="132">
        <v>0.46400000000000002</v>
      </c>
      <c r="AP49" s="143">
        <v>0.436</v>
      </c>
      <c r="AQ49" s="122"/>
      <c r="AR49" s="122"/>
    </row>
    <row r="50" spans="1:44">
      <c r="A50" s="122"/>
      <c r="B50" s="172" t="s">
        <v>165</v>
      </c>
      <c r="C50" s="172">
        <v>3.8839999999999999</v>
      </c>
      <c r="D50" s="122">
        <v>6.7699999999999996E-2</v>
      </c>
      <c r="E50" s="122"/>
      <c r="F50" s="173">
        <f t="shared" si="24"/>
        <v>0.78600000000000003</v>
      </c>
      <c r="G50" s="122"/>
      <c r="H50" s="172">
        <v>5.2919999999999998</v>
      </c>
      <c r="I50" s="122">
        <v>2.5499999999999998E-2</v>
      </c>
      <c r="J50" s="122"/>
      <c r="K50" s="173">
        <f t="shared" si="25"/>
        <v>0.38600000000000001</v>
      </c>
      <c r="L50" s="122"/>
      <c r="M50" s="172">
        <v>4.7160000000000002</v>
      </c>
      <c r="N50" s="122">
        <v>3.7999999999999999E-2</v>
      </c>
      <c r="O50" s="122"/>
      <c r="P50" s="173">
        <f t="shared" si="26"/>
        <v>0.64200000000000002</v>
      </c>
      <c r="Q50" s="122"/>
      <c r="R50" s="172">
        <v>4.8940000000000001</v>
      </c>
      <c r="S50" s="122">
        <v>3.3599999999999998E-2</v>
      </c>
      <c r="T50" s="122"/>
      <c r="U50" s="173">
        <f t="shared" si="27"/>
        <v>0.50800000000000001</v>
      </c>
      <c r="V50" s="174"/>
      <c r="W50" s="122">
        <v>4.6630000000000003</v>
      </c>
      <c r="X50" s="122">
        <v>3.95E-2</v>
      </c>
      <c r="Y50" s="122"/>
      <c r="Z50" s="122">
        <f t="shared" si="28"/>
        <v>0.65900000000000003</v>
      </c>
      <c r="AA50" s="159"/>
      <c r="AB50" s="172">
        <v>3.7309999999999999</v>
      </c>
      <c r="AC50" s="122">
        <v>7.5300000000000006E-2</v>
      </c>
      <c r="AD50" s="122"/>
      <c r="AE50" s="173">
        <f t="shared" si="29"/>
        <v>0.59299999999999997</v>
      </c>
      <c r="AF50" s="122"/>
      <c r="AG50" s="146">
        <v>24</v>
      </c>
      <c r="AH50" s="132">
        <v>1.1499999999999999</v>
      </c>
      <c r="AI50" s="132">
        <v>1.05</v>
      </c>
      <c r="AJ50" s="143">
        <v>0.80400000000000005</v>
      </c>
      <c r="AK50" s="132">
        <v>0.64200000000000002</v>
      </c>
      <c r="AL50" s="132">
        <v>0.28699999999999998</v>
      </c>
      <c r="AM50" s="143">
        <v>0.28699999999999998</v>
      </c>
      <c r="AN50" s="132">
        <v>0.434</v>
      </c>
      <c r="AO50" s="132">
        <v>0.34300000000000003</v>
      </c>
      <c r="AP50" s="143">
        <v>0.32800000000000001</v>
      </c>
      <c r="AQ50" s="122"/>
      <c r="AR50" s="122"/>
    </row>
    <row r="51" spans="1:44">
      <c r="A51" s="122"/>
      <c r="B51" s="172" t="s">
        <v>166</v>
      </c>
      <c r="C51" s="172">
        <v>4.0410000000000004</v>
      </c>
      <c r="D51" s="122">
        <v>6.0699999999999997E-2</v>
      </c>
      <c r="E51" s="122"/>
      <c r="F51" s="173">
        <f t="shared" si="24"/>
        <v>0.70499999999999996</v>
      </c>
      <c r="G51" s="122"/>
      <c r="H51" s="172">
        <v>4.6660000000000004</v>
      </c>
      <c r="I51" s="122">
        <v>3.9399999999999998E-2</v>
      </c>
      <c r="J51" s="122"/>
      <c r="K51" s="173">
        <f t="shared" si="25"/>
        <v>0.59699999999999998</v>
      </c>
      <c r="L51" s="122"/>
      <c r="M51" s="172">
        <v>5.8769999999999998</v>
      </c>
      <c r="N51" s="122">
        <v>1.7000000000000001E-2</v>
      </c>
      <c r="O51" s="122"/>
      <c r="P51" s="173">
        <f t="shared" si="26"/>
        <v>0.28699999999999998</v>
      </c>
      <c r="Q51" s="122"/>
      <c r="R51" s="172">
        <v>4.79</v>
      </c>
      <c r="S51" s="122">
        <v>3.61E-2</v>
      </c>
      <c r="T51" s="122"/>
      <c r="U51" s="173">
        <f t="shared" si="27"/>
        <v>0.54500000000000004</v>
      </c>
      <c r="V51" s="174"/>
      <c r="W51" s="122">
        <v>4.5490000000000004</v>
      </c>
      <c r="X51" s="122">
        <v>4.2700000000000002E-2</v>
      </c>
      <c r="Y51" s="122"/>
      <c r="Z51" s="122">
        <f t="shared" si="28"/>
        <v>0.71299999999999997</v>
      </c>
      <c r="AA51" s="159"/>
      <c r="AB51" s="172">
        <v>3.6669999999999998</v>
      </c>
      <c r="AC51" s="122">
        <v>7.8700000000000006E-2</v>
      </c>
      <c r="AD51" s="122"/>
      <c r="AE51" s="173">
        <f t="shared" si="29"/>
        <v>0.62</v>
      </c>
      <c r="AF51" s="122"/>
      <c r="AG51" s="146">
        <v>48</v>
      </c>
      <c r="AH51" s="132">
        <v>0.754</v>
      </c>
      <c r="AI51" s="132">
        <v>1.27</v>
      </c>
      <c r="AJ51" s="143">
        <v>0.97599999999999998</v>
      </c>
      <c r="AK51" s="132">
        <v>0.50800000000000001</v>
      </c>
      <c r="AL51" s="132">
        <v>0.54500000000000004</v>
      </c>
      <c r="AM51" s="143">
        <v>0.53600000000000003</v>
      </c>
      <c r="AN51" s="175"/>
      <c r="AO51" s="132">
        <v>0.153</v>
      </c>
      <c r="AP51" s="143">
        <v>0.153</v>
      </c>
      <c r="AQ51" s="122"/>
      <c r="AR51" s="122"/>
    </row>
    <row r="52" spans="1:44">
      <c r="A52" s="122"/>
      <c r="B52" s="172" t="s">
        <v>167</v>
      </c>
      <c r="C52" s="172">
        <v>4.5830000000000002</v>
      </c>
      <c r="D52" s="122">
        <v>4.1700000000000001E-2</v>
      </c>
      <c r="E52" s="122"/>
      <c r="F52" s="173">
        <f t="shared" si="24"/>
        <v>0.48399999999999999</v>
      </c>
      <c r="G52" s="122"/>
      <c r="H52" s="172">
        <v>4.7850000000000001</v>
      </c>
      <c r="I52" s="122">
        <v>3.6299999999999999E-2</v>
      </c>
      <c r="J52" s="122"/>
      <c r="K52" s="173">
        <f t="shared" si="25"/>
        <v>0.55000000000000004</v>
      </c>
      <c r="L52" s="122"/>
      <c r="M52" s="172">
        <v>5.88</v>
      </c>
      <c r="N52" s="122">
        <v>1.7000000000000001E-2</v>
      </c>
      <c r="O52" s="122"/>
      <c r="P52" s="173">
        <f t="shared" si="26"/>
        <v>0.28699999999999998</v>
      </c>
      <c r="Q52" s="122"/>
      <c r="R52" s="172">
        <v>4.8170000000000002</v>
      </c>
      <c r="S52" s="122">
        <v>3.5499999999999997E-2</v>
      </c>
      <c r="T52" s="122"/>
      <c r="U52" s="173">
        <f t="shared" si="27"/>
        <v>0.53600000000000003</v>
      </c>
      <c r="V52" s="174"/>
      <c r="W52" s="122">
        <v>4.968</v>
      </c>
      <c r="X52" s="122">
        <v>3.2000000000000001E-2</v>
      </c>
      <c r="Y52" s="122"/>
      <c r="Z52" s="122">
        <f t="shared" si="28"/>
        <v>0.53400000000000003</v>
      </c>
      <c r="AA52" s="159"/>
      <c r="AB52" s="172">
        <v>3.2149999999999999</v>
      </c>
      <c r="AC52" s="122">
        <v>0.108</v>
      </c>
      <c r="AD52" s="122"/>
      <c r="AE52" s="173">
        <f t="shared" si="29"/>
        <v>0.85</v>
      </c>
      <c r="AF52" s="122"/>
      <c r="AG52" s="146">
        <v>72</v>
      </c>
      <c r="AH52" s="132">
        <v>1.1399999999999999</v>
      </c>
      <c r="AI52" s="132">
        <v>1.1299999999999999</v>
      </c>
      <c r="AJ52" s="143">
        <v>0.72799999999999998</v>
      </c>
      <c r="AK52" s="132">
        <v>0.65900000000000003</v>
      </c>
      <c r="AL52" s="132">
        <v>0.71299999999999997</v>
      </c>
      <c r="AM52" s="143">
        <v>0.53400000000000003</v>
      </c>
      <c r="AN52" s="132">
        <v>0.44900000000000001</v>
      </c>
      <c r="AO52" s="132">
        <v>0.36699999999999999</v>
      </c>
      <c r="AP52" s="143">
        <v>0.64100000000000001</v>
      </c>
      <c r="AQ52" s="122"/>
      <c r="AR52" s="122"/>
    </row>
    <row r="53" spans="1:44">
      <c r="A53" s="122"/>
      <c r="B53" s="172" t="s">
        <v>168</v>
      </c>
      <c r="C53" s="172">
        <v>4.6079999999999997</v>
      </c>
      <c r="D53" s="122">
        <v>4.1000000000000002E-2</v>
      </c>
      <c r="E53" s="122"/>
      <c r="F53" s="173">
        <f t="shared" si="24"/>
        <v>0.47599999999999998</v>
      </c>
      <c r="G53" s="122"/>
      <c r="H53" s="172">
        <v>4.9530000000000003</v>
      </c>
      <c r="I53" s="122">
        <v>3.2300000000000002E-2</v>
      </c>
      <c r="J53" s="122"/>
      <c r="K53" s="173">
        <f t="shared" si="25"/>
        <v>0.48899999999999999</v>
      </c>
      <c r="L53" s="122"/>
      <c r="M53" s="172">
        <v>5.28</v>
      </c>
      <c r="N53" s="122">
        <v>2.5700000000000001E-2</v>
      </c>
      <c r="O53" s="122"/>
      <c r="P53" s="173">
        <f t="shared" si="26"/>
        <v>0.434</v>
      </c>
      <c r="Q53" s="122"/>
      <c r="R53" s="172"/>
      <c r="S53" s="122"/>
      <c r="T53" s="122"/>
      <c r="U53" s="173"/>
      <c r="V53" s="174"/>
      <c r="W53" s="122">
        <v>5.2140000000000004</v>
      </c>
      <c r="X53" s="122">
        <v>2.69E-2</v>
      </c>
      <c r="Y53" s="122"/>
      <c r="Z53" s="122">
        <f t="shared" si="28"/>
        <v>0.44900000000000001</v>
      </c>
      <c r="AA53" s="159"/>
      <c r="AB53" s="172">
        <v>4.2450000000000001</v>
      </c>
      <c r="AC53" s="122">
        <v>5.2699999999999997E-2</v>
      </c>
      <c r="AD53" s="122"/>
      <c r="AE53" s="173">
        <f t="shared" si="29"/>
        <v>0.41499999999999998</v>
      </c>
      <c r="AF53" s="122"/>
      <c r="AG53" s="146">
        <v>144</v>
      </c>
      <c r="AH53" s="132">
        <v>1.06</v>
      </c>
      <c r="AI53" s="132">
        <v>1.0900000000000001</v>
      </c>
      <c r="AJ53" s="143">
        <v>0.86599999999999999</v>
      </c>
      <c r="AK53" s="132">
        <v>0.59299999999999997</v>
      </c>
      <c r="AL53" s="132">
        <v>0.62</v>
      </c>
      <c r="AM53" s="143">
        <v>0.85</v>
      </c>
      <c r="AN53" s="132">
        <v>0.41499999999999998</v>
      </c>
      <c r="AO53" s="132">
        <v>0.53900000000000003</v>
      </c>
      <c r="AP53" s="143"/>
      <c r="AQ53" s="122"/>
      <c r="AR53" s="122"/>
    </row>
    <row r="54" spans="1:44">
      <c r="A54" s="122"/>
      <c r="B54" s="172" t="s">
        <v>169</v>
      </c>
      <c r="C54" s="172">
        <v>4.8819999999999997</v>
      </c>
      <c r="D54" s="122">
        <v>3.39E-2</v>
      </c>
      <c r="E54" s="122"/>
      <c r="F54" s="173">
        <f t="shared" si="24"/>
        <v>0.39400000000000002</v>
      </c>
      <c r="G54" s="122"/>
      <c r="H54" s="172">
        <v>5.0309999999999997</v>
      </c>
      <c r="I54" s="122">
        <v>3.0599999999999999E-2</v>
      </c>
      <c r="J54" s="122"/>
      <c r="K54" s="173">
        <f t="shared" si="25"/>
        <v>0.46400000000000002</v>
      </c>
      <c r="L54" s="122"/>
      <c r="M54" s="172">
        <v>5.6219999999999999</v>
      </c>
      <c r="N54" s="122">
        <v>2.0299999999999999E-2</v>
      </c>
      <c r="O54" s="122"/>
      <c r="P54" s="173">
        <f t="shared" si="26"/>
        <v>0.34300000000000003</v>
      </c>
      <c r="Q54" s="122"/>
      <c r="R54" s="172">
        <v>6.6230000000000002</v>
      </c>
      <c r="S54" s="122">
        <v>1.01E-2</v>
      </c>
      <c r="T54" s="122"/>
      <c r="U54" s="173">
        <f t="shared" si="27"/>
        <v>0.153</v>
      </c>
      <c r="V54" s="174"/>
      <c r="W54" s="122">
        <v>5.5069999999999997</v>
      </c>
      <c r="X54" s="122">
        <v>2.1999999999999999E-2</v>
      </c>
      <c r="Y54" s="122"/>
      <c r="Z54" s="122">
        <f t="shared" si="28"/>
        <v>0.36699999999999999</v>
      </c>
      <c r="AA54" s="159"/>
      <c r="AB54" s="172">
        <v>3.8690000000000002</v>
      </c>
      <c r="AC54" s="122">
        <v>6.8400000000000002E-2</v>
      </c>
      <c r="AD54" s="122"/>
      <c r="AE54" s="173">
        <f t="shared" si="29"/>
        <v>0.53900000000000003</v>
      </c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</row>
    <row r="55" spans="1:44" ht="13.5" thickBot="1">
      <c r="A55" s="122"/>
      <c r="B55" s="176" t="s">
        <v>170</v>
      </c>
      <c r="C55" s="176">
        <v>3.86</v>
      </c>
      <c r="D55" s="178">
        <v>6.8900000000000003E-2</v>
      </c>
      <c r="E55" s="178"/>
      <c r="F55" s="179">
        <f t="shared" si="24"/>
        <v>0.8</v>
      </c>
      <c r="G55" s="178"/>
      <c r="H55" s="176">
        <v>5.12</v>
      </c>
      <c r="I55" s="178">
        <v>2.8799999999999999E-2</v>
      </c>
      <c r="J55" s="178"/>
      <c r="K55" s="179">
        <f t="shared" si="25"/>
        <v>0.436</v>
      </c>
      <c r="L55" s="178"/>
      <c r="M55" s="176">
        <v>5.6870000000000003</v>
      </c>
      <c r="N55" s="178">
        <v>1.9400000000000001E-2</v>
      </c>
      <c r="O55" s="178"/>
      <c r="P55" s="179">
        <f t="shared" si="26"/>
        <v>0.32800000000000001</v>
      </c>
      <c r="Q55" s="178"/>
      <c r="R55" s="176">
        <v>6.63</v>
      </c>
      <c r="S55" s="178">
        <v>1.01E-2</v>
      </c>
      <c r="T55" s="178"/>
      <c r="U55" s="179">
        <f t="shared" si="27"/>
        <v>0.153</v>
      </c>
      <c r="V55" s="180"/>
      <c r="W55" s="178">
        <v>4.7030000000000003</v>
      </c>
      <c r="X55" s="178">
        <v>3.8399999999999997E-2</v>
      </c>
      <c r="Y55" s="178"/>
      <c r="Z55" s="178">
        <f>ROUND((X55/$Y$47),-INT(LOG(X55/$Y$47))+2)</f>
        <v>0.64100000000000001</v>
      </c>
      <c r="AA55" s="181"/>
      <c r="AB55" s="176"/>
      <c r="AC55" s="178"/>
      <c r="AD55" s="178"/>
      <c r="AE55" s="179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</row>
    <row r="56" spans="1:44" ht="14.5">
      <c r="A56" s="122"/>
      <c r="B56" s="166" t="s">
        <v>179</v>
      </c>
      <c r="C56" s="166"/>
      <c r="D56" s="167"/>
      <c r="E56" s="167"/>
      <c r="F56" s="168"/>
      <c r="G56" s="167"/>
      <c r="H56" s="166"/>
      <c r="I56" s="167"/>
      <c r="J56" s="167"/>
      <c r="K56" s="168"/>
      <c r="L56" s="167"/>
      <c r="M56" s="166"/>
      <c r="N56" s="167"/>
      <c r="O56" s="167"/>
      <c r="P56" s="168"/>
      <c r="Q56" s="167"/>
      <c r="R56" s="166"/>
      <c r="S56" s="167"/>
      <c r="T56" s="167"/>
      <c r="U56" s="168"/>
      <c r="V56" s="169"/>
      <c r="W56" s="167"/>
      <c r="X56" s="167"/>
      <c r="Y56" s="167"/>
      <c r="Z56" s="167"/>
      <c r="AA56" s="170"/>
      <c r="AB56" s="166"/>
      <c r="AC56" s="167"/>
      <c r="AD56" s="167"/>
      <c r="AE56" s="168"/>
      <c r="AF56" s="122"/>
      <c r="AG56" s="171"/>
      <c r="AH56" s="138" t="s">
        <v>180</v>
      </c>
      <c r="AI56" s="138"/>
      <c r="AJ56" s="138"/>
      <c r="AK56" s="121"/>
      <c r="AL56" s="121"/>
      <c r="AM56" s="121"/>
      <c r="AN56" s="121"/>
      <c r="AO56" s="121"/>
      <c r="AP56" s="121"/>
      <c r="AQ56" s="122"/>
      <c r="AR56" s="122"/>
    </row>
    <row r="57" spans="1:44" ht="15.5" thickBot="1">
      <c r="A57" s="122"/>
      <c r="B57" s="172" t="s">
        <v>162</v>
      </c>
      <c r="C57" s="172">
        <v>6.4969999999999999</v>
      </c>
      <c r="D57" s="122">
        <v>1.11E-2</v>
      </c>
      <c r="E57" s="130">
        <f>ROUND(AVERAGE(D57:D59),-INT(LOG(AVERAGE(D57:D59)))+2)</f>
        <v>6.7200000000000003E-3</v>
      </c>
      <c r="F57" s="173">
        <f>ROUND((D57/$E$57),-INT(LOG(D57/$E$57))+2)</f>
        <v>1.65</v>
      </c>
      <c r="G57" s="122"/>
      <c r="H57" s="172">
        <v>7.6360000000000001</v>
      </c>
      <c r="I57" s="122">
        <v>5.0299999999999997E-3</v>
      </c>
      <c r="J57" s="130">
        <f>ROUND(AVERAGE(I57:I59),-INT(LOG(AVERAGE(I57:I59)))+2)</f>
        <v>4.6800000000000001E-3</v>
      </c>
      <c r="K57" s="173">
        <f>ROUND((I57/$J$57),-INT(LOG(I57/$J$57))+2)</f>
        <v>1.07</v>
      </c>
      <c r="L57" s="122"/>
      <c r="M57" s="172">
        <v>7.1820000000000004</v>
      </c>
      <c r="N57" s="122">
        <v>6.8900000000000003E-3</v>
      </c>
      <c r="O57" s="130">
        <f>ROUND(AVERAGE(N57:N59),-INT(LOG(AVERAGE(N57:N59)))+2)</f>
        <v>7.2500000000000004E-3</v>
      </c>
      <c r="P57" s="173">
        <f>ROUND((N57/$O$57),-INT(LOG(N57/$O$57))+2)</f>
        <v>0.95</v>
      </c>
      <c r="Q57" s="122"/>
      <c r="R57" s="172">
        <v>7.1310000000000002</v>
      </c>
      <c r="S57" s="122">
        <v>7.1300000000000001E-3</v>
      </c>
      <c r="T57" s="130">
        <f>ROUND(AVERAGE(S57:S59),-INT(LOG(AVERAGE(S57:S59)))+2)</f>
        <v>8.8800000000000007E-3</v>
      </c>
      <c r="U57" s="173">
        <f>ROUND((S57/$T$57),-INT(LOG(S57/$T$57))+2)</f>
        <v>0.80300000000000005</v>
      </c>
      <c r="V57" s="174"/>
      <c r="W57" s="122">
        <v>7.4740000000000002</v>
      </c>
      <c r="X57" s="122">
        <v>5.62E-3</v>
      </c>
      <c r="Y57" s="130">
        <f>ROUND(AVERAGE(X57:X59),-INT(LOG(AVERAGE(X57:X59)))+2)</f>
        <v>5.2399999999999999E-3</v>
      </c>
      <c r="Z57" s="122">
        <f>ROUND((X57/$Y$57),-INT(LOG(X57/$Y$57))+2)</f>
        <v>1.07</v>
      </c>
      <c r="AA57" s="159"/>
      <c r="AB57" s="172">
        <v>7.024</v>
      </c>
      <c r="AC57" s="122">
        <v>7.6800000000000002E-3</v>
      </c>
      <c r="AD57" s="130">
        <f>ROUND(AVERAGE(AC57:AC59),-INT(LOG(AVERAGE(AC57:AC59)))+2)</f>
        <v>8.43E-3</v>
      </c>
      <c r="AE57" s="173">
        <f>ROUND((AC57/$AD$57),-INT(LOG(AC57/$AD$57))+2)</f>
        <v>0.91100000000000003</v>
      </c>
      <c r="AF57" s="122"/>
      <c r="AG57" s="128" t="s">
        <v>140</v>
      </c>
      <c r="AH57" s="127" t="s">
        <v>145</v>
      </c>
      <c r="AI57" s="127"/>
      <c r="AJ57" s="140"/>
      <c r="AK57" s="127" t="s">
        <v>249</v>
      </c>
      <c r="AL57" s="127"/>
      <c r="AM57" s="140"/>
      <c r="AN57" s="127" t="s">
        <v>250</v>
      </c>
      <c r="AO57" s="127"/>
      <c r="AP57" s="140"/>
      <c r="AQ57" s="122"/>
      <c r="AR57" s="122"/>
    </row>
    <row r="58" spans="1:44" ht="13.5" thickTop="1">
      <c r="A58" s="122"/>
      <c r="B58" s="172" t="s">
        <v>163</v>
      </c>
      <c r="C58" s="172">
        <v>7.9240000000000004</v>
      </c>
      <c r="D58" s="122">
        <v>4.1200000000000004E-3</v>
      </c>
      <c r="E58" s="122"/>
      <c r="F58" s="173">
        <f t="shared" ref="F58:F64" si="30">ROUND((D58/$E$57),-INT(LOG(D58/$E$57))+2)</f>
        <v>0.61299999999999999</v>
      </c>
      <c r="G58" s="122"/>
      <c r="H58" s="172">
        <v>7.6829999999999998</v>
      </c>
      <c r="I58" s="122">
        <v>4.8700000000000002E-3</v>
      </c>
      <c r="J58" s="122"/>
      <c r="K58" s="173">
        <f t="shared" ref="K58:K65" si="31">ROUND((I58/$J$57),-INT(LOG(I58/$J$57))+2)</f>
        <v>1.04</v>
      </c>
      <c r="L58" s="122"/>
      <c r="M58" s="172">
        <v>6.9720000000000004</v>
      </c>
      <c r="N58" s="122">
        <v>7.9699999999999997E-3</v>
      </c>
      <c r="O58" s="122"/>
      <c r="P58" s="173">
        <f t="shared" ref="P58:P65" si="32">ROUND((N58/$O$57),-INT(LOG(N58/$O$57))+2)</f>
        <v>1.1000000000000001</v>
      </c>
      <c r="Q58" s="122"/>
      <c r="R58" s="172">
        <v>7.5570000000000004</v>
      </c>
      <c r="S58" s="122">
        <v>5.3099999999999996E-3</v>
      </c>
      <c r="T58" s="122"/>
      <c r="U58" s="173">
        <f t="shared" ref="U58:U65" si="33">ROUND((S58/$T$57),-INT(LOG(S58/$T$57))+2)</f>
        <v>0.59799999999999998</v>
      </c>
      <c r="V58" s="174"/>
      <c r="W58" s="122">
        <v>7.5309999999999997</v>
      </c>
      <c r="X58" s="122">
        <v>5.4099999999999999E-3</v>
      </c>
      <c r="Y58" s="122"/>
      <c r="Z58" s="122">
        <f t="shared" ref="Z58:Z65" si="34">ROUND((X58/$Y$57),-INT(LOG(X58/$Y$57))+2)</f>
        <v>1.03</v>
      </c>
      <c r="AA58" s="159"/>
      <c r="AB58" s="172">
        <v>7.1130000000000004</v>
      </c>
      <c r="AC58" s="122">
        <v>7.2199999999999999E-3</v>
      </c>
      <c r="AD58" s="122"/>
      <c r="AE58" s="173">
        <f t="shared" ref="AE58:AE64" si="35">ROUND((AC58/$AD$57),-INT(LOG(AC58/$AD$57))+2)</f>
        <v>0.85599999999999998</v>
      </c>
      <c r="AF58" s="122"/>
      <c r="AG58" s="146">
        <v>2</v>
      </c>
      <c r="AH58" s="132">
        <v>1.65</v>
      </c>
      <c r="AI58" s="132">
        <v>0.61299999999999999</v>
      </c>
      <c r="AJ58" s="143">
        <v>0.73699999999999999</v>
      </c>
      <c r="AK58" s="132">
        <v>0.51900000000000002</v>
      </c>
      <c r="AL58" s="132">
        <v>0.88800000000000001</v>
      </c>
      <c r="AM58" s="143">
        <v>0.42899999999999999</v>
      </c>
      <c r="AN58" s="132">
        <v>0.45200000000000001</v>
      </c>
      <c r="AO58" s="132">
        <v>0.32400000000000001</v>
      </c>
      <c r="AP58" s="143">
        <v>0.65600000000000003</v>
      </c>
      <c r="AQ58" s="122"/>
      <c r="AR58" s="122"/>
    </row>
    <row r="59" spans="1:44">
      <c r="A59" s="122"/>
      <c r="B59" s="172" t="s">
        <v>164</v>
      </c>
      <c r="C59" s="172">
        <v>7.6589999999999998</v>
      </c>
      <c r="D59" s="122">
        <v>4.9500000000000004E-3</v>
      </c>
      <c r="E59" s="122"/>
      <c r="F59" s="173">
        <f t="shared" si="30"/>
        <v>0.73699999999999999</v>
      </c>
      <c r="G59" s="122"/>
      <c r="H59" s="172">
        <v>7.9109999999999996</v>
      </c>
      <c r="I59" s="122">
        <v>4.15E-3</v>
      </c>
      <c r="J59" s="122"/>
      <c r="K59" s="173">
        <f t="shared" si="31"/>
        <v>0.88700000000000001</v>
      </c>
      <c r="L59" s="122"/>
      <c r="M59" s="172">
        <v>7.1840000000000002</v>
      </c>
      <c r="N59" s="122">
        <v>6.8799999999999998E-3</v>
      </c>
      <c r="O59" s="122"/>
      <c r="P59" s="173">
        <f t="shared" si="32"/>
        <v>0.94899999999999995</v>
      </c>
      <c r="Q59" s="122"/>
      <c r="R59" s="172">
        <v>6.1369999999999996</v>
      </c>
      <c r="S59" s="122">
        <v>1.4200000000000001E-2</v>
      </c>
      <c r="T59" s="122"/>
      <c r="U59" s="173">
        <f t="shared" si="33"/>
        <v>1.6</v>
      </c>
      <c r="V59" s="174"/>
      <c r="W59" s="122">
        <v>7.7320000000000002</v>
      </c>
      <c r="X59" s="122">
        <v>4.7000000000000002E-3</v>
      </c>
      <c r="Y59" s="122"/>
      <c r="Z59" s="122">
        <f t="shared" si="34"/>
        <v>0.89700000000000002</v>
      </c>
      <c r="AA59" s="159"/>
      <c r="AB59" s="172">
        <v>6.593</v>
      </c>
      <c r="AC59" s="122">
        <v>1.04E-2</v>
      </c>
      <c r="AD59" s="122"/>
      <c r="AE59" s="173">
        <f t="shared" si="35"/>
        <v>1.23</v>
      </c>
      <c r="AF59" s="122"/>
      <c r="AG59" s="146">
        <v>6</v>
      </c>
      <c r="AH59" s="132">
        <v>1.07</v>
      </c>
      <c r="AI59" s="132">
        <v>1.04</v>
      </c>
      <c r="AJ59" s="143">
        <v>0.88700000000000001</v>
      </c>
      <c r="AK59" s="132">
        <v>0.44900000000000001</v>
      </c>
      <c r="AL59" s="132">
        <v>0.29499999999999998</v>
      </c>
      <c r="AM59" s="143">
        <v>0.14000000000000001</v>
      </c>
      <c r="AN59" s="132">
        <v>0.14399999999999999</v>
      </c>
      <c r="AO59" s="132">
        <v>2.1999999999999999E-2</v>
      </c>
      <c r="AP59" s="143">
        <v>0.129</v>
      </c>
      <c r="AQ59" s="122"/>
      <c r="AR59" s="122"/>
    </row>
    <row r="60" spans="1:44">
      <c r="A60" s="122"/>
      <c r="B60" s="172" t="s">
        <v>165</v>
      </c>
      <c r="C60" s="172">
        <v>8.1630000000000003</v>
      </c>
      <c r="D60" s="122">
        <v>3.49E-3</v>
      </c>
      <c r="E60" s="122"/>
      <c r="F60" s="173">
        <f t="shared" si="30"/>
        <v>0.51900000000000002</v>
      </c>
      <c r="G60" s="122"/>
      <c r="H60" s="172">
        <v>8.8979999999999997</v>
      </c>
      <c r="I60" s="122">
        <v>2.0999999999999999E-3</v>
      </c>
      <c r="J60" s="122"/>
      <c r="K60" s="173">
        <f t="shared" si="31"/>
        <v>0.44900000000000001</v>
      </c>
      <c r="L60" s="122"/>
      <c r="M60" s="172">
        <v>10.260999999999999</v>
      </c>
      <c r="N60" s="122">
        <v>8.1499999999999997E-4</v>
      </c>
      <c r="O60" s="122"/>
      <c r="P60" s="173">
        <f t="shared" si="32"/>
        <v>0.112</v>
      </c>
      <c r="Q60" s="122"/>
      <c r="R60" s="172">
        <v>9.6579999999999995</v>
      </c>
      <c r="S60" s="122">
        <v>1.24E-3</v>
      </c>
      <c r="T60" s="122"/>
      <c r="U60" s="173">
        <f t="shared" si="33"/>
        <v>0.14000000000000001</v>
      </c>
      <c r="V60" s="174"/>
      <c r="W60" s="122">
        <v>9.52</v>
      </c>
      <c r="X60" s="122">
        <v>1.3600000000000001E-3</v>
      </c>
      <c r="Y60" s="122"/>
      <c r="Z60" s="122">
        <f t="shared" si="34"/>
        <v>0.26</v>
      </c>
      <c r="AA60" s="159"/>
      <c r="AB60" s="172">
        <v>7.0529999999999999</v>
      </c>
      <c r="AC60" s="122">
        <v>7.5300000000000002E-3</v>
      </c>
      <c r="AD60" s="122"/>
      <c r="AE60" s="173">
        <f t="shared" si="35"/>
        <v>0.89300000000000002</v>
      </c>
      <c r="AF60" s="122"/>
      <c r="AG60" s="146">
        <v>24</v>
      </c>
      <c r="AH60" s="132">
        <v>0.95</v>
      </c>
      <c r="AI60" s="132">
        <v>1.1000000000000001</v>
      </c>
      <c r="AJ60" s="143">
        <v>0.94899999999999995</v>
      </c>
      <c r="AK60" s="132">
        <v>0.112</v>
      </c>
      <c r="AL60" s="132">
        <v>0.33700000000000002</v>
      </c>
      <c r="AM60" s="143">
        <v>0.255</v>
      </c>
      <c r="AN60" s="132">
        <v>6.5000000000000002E-2</v>
      </c>
      <c r="AO60" s="132">
        <v>0.10299999999999999</v>
      </c>
      <c r="AP60" s="143">
        <v>0.13200000000000001</v>
      </c>
      <c r="AQ60" s="122"/>
      <c r="AR60" s="122"/>
    </row>
    <row r="61" spans="1:44">
      <c r="A61" s="122"/>
      <c r="B61" s="172" t="s">
        <v>166</v>
      </c>
      <c r="C61" s="172">
        <v>7.3890000000000002</v>
      </c>
      <c r="D61" s="122">
        <v>5.9699999999999996E-3</v>
      </c>
      <c r="E61" s="122"/>
      <c r="F61" s="173">
        <f t="shared" si="30"/>
        <v>0.88800000000000001</v>
      </c>
      <c r="G61" s="122"/>
      <c r="H61" s="172">
        <v>9.5039999999999996</v>
      </c>
      <c r="I61" s="122">
        <v>1.3799999999999999E-3</v>
      </c>
      <c r="J61" s="122"/>
      <c r="K61" s="173">
        <f t="shared" si="31"/>
        <v>0.29499999999999998</v>
      </c>
      <c r="L61" s="122"/>
      <c r="M61" s="172">
        <v>8.6780000000000008</v>
      </c>
      <c r="N61" s="122">
        <v>2.4399999999999999E-3</v>
      </c>
      <c r="O61" s="122"/>
      <c r="P61" s="173">
        <f t="shared" si="32"/>
        <v>0.33700000000000002</v>
      </c>
      <c r="Q61" s="122"/>
      <c r="R61" s="172">
        <v>9.2219999999999995</v>
      </c>
      <c r="S61" s="122">
        <v>1.67E-3</v>
      </c>
      <c r="T61" s="122"/>
      <c r="U61" s="173">
        <f t="shared" si="33"/>
        <v>0.188</v>
      </c>
      <c r="V61" s="174"/>
      <c r="W61" s="122">
        <v>9.8949999999999996</v>
      </c>
      <c r="X61" s="122">
        <v>1.0499999999999999E-3</v>
      </c>
      <c r="Y61" s="122"/>
      <c r="Z61" s="122">
        <f t="shared" si="34"/>
        <v>0.2</v>
      </c>
      <c r="AA61" s="159"/>
      <c r="AB61" s="172">
        <v>8.0079999999999991</v>
      </c>
      <c r="AC61" s="122">
        <v>3.8800000000000002E-3</v>
      </c>
      <c r="AD61" s="122"/>
      <c r="AE61" s="173">
        <f t="shared" si="35"/>
        <v>0.46</v>
      </c>
      <c r="AF61" s="122"/>
      <c r="AG61" s="146">
        <v>48</v>
      </c>
      <c r="AH61" s="132">
        <v>0.80300000000000005</v>
      </c>
      <c r="AI61" s="132">
        <v>0.59799999999999998</v>
      </c>
      <c r="AJ61" s="143">
        <v>1.6</v>
      </c>
      <c r="AK61" s="132">
        <v>0.14000000000000001</v>
      </c>
      <c r="AL61" s="132">
        <v>0.188</v>
      </c>
      <c r="AM61" s="143">
        <v>0.106</v>
      </c>
      <c r="AN61" s="175"/>
      <c r="AO61" s="132">
        <v>3.3000000000000002E-2</v>
      </c>
      <c r="AP61" s="143">
        <v>0.06</v>
      </c>
      <c r="AQ61" s="122"/>
      <c r="AR61" s="122"/>
    </row>
    <row r="62" spans="1:44">
      <c r="A62" s="122"/>
      <c r="B62" s="172" t="s">
        <v>167</v>
      </c>
      <c r="C62" s="172">
        <v>8.4420000000000002</v>
      </c>
      <c r="D62" s="122">
        <v>2.8800000000000002E-3</v>
      </c>
      <c r="E62" s="122"/>
      <c r="F62" s="173">
        <f t="shared" si="30"/>
        <v>0.42899999999999999</v>
      </c>
      <c r="G62" s="122"/>
      <c r="H62" s="172">
        <v>10.574</v>
      </c>
      <c r="I62" s="122">
        <v>6.5600000000000001E-4</v>
      </c>
      <c r="J62" s="122"/>
      <c r="K62" s="173">
        <f t="shared" si="31"/>
        <v>0.14000000000000001</v>
      </c>
      <c r="L62" s="122"/>
      <c r="M62" s="172">
        <v>9.08</v>
      </c>
      <c r="N62" s="122">
        <v>1.8500000000000001E-3</v>
      </c>
      <c r="O62" s="122"/>
      <c r="P62" s="173">
        <f t="shared" si="32"/>
        <v>0.255</v>
      </c>
      <c r="Q62" s="122"/>
      <c r="R62" s="172">
        <v>10.048</v>
      </c>
      <c r="S62" s="122">
        <v>9.4499999999999998E-4</v>
      </c>
      <c r="T62" s="122"/>
      <c r="U62" s="173">
        <f t="shared" si="33"/>
        <v>0.106</v>
      </c>
      <c r="V62" s="174"/>
      <c r="W62" s="122">
        <v>9.6890000000000001</v>
      </c>
      <c r="X62" s="122">
        <v>1.2099999999999999E-3</v>
      </c>
      <c r="Y62" s="122"/>
      <c r="Z62" s="122">
        <f t="shared" si="34"/>
        <v>0.23100000000000001</v>
      </c>
      <c r="AA62" s="159"/>
      <c r="AB62" s="172">
        <v>8.0350000000000001</v>
      </c>
      <c r="AC62" s="122">
        <v>3.81E-3</v>
      </c>
      <c r="AD62" s="122"/>
      <c r="AE62" s="173">
        <f t="shared" si="35"/>
        <v>0.45200000000000001</v>
      </c>
      <c r="AF62" s="122"/>
      <c r="AG62" s="146">
        <v>72</v>
      </c>
      <c r="AH62" s="132">
        <v>1.07</v>
      </c>
      <c r="AI62" s="132">
        <v>1.03</v>
      </c>
      <c r="AJ62" s="143">
        <v>0.89700000000000002</v>
      </c>
      <c r="AK62" s="132">
        <v>0.26</v>
      </c>
      <c r="AL62" s="132">
        <v>0.2</v>
      </c>
      <c r="AM62" s="143">
        <v>0.23100000000000001</v>
      </c>
      <c r="AN62" s="132">
        <v>0.42399999999999999</v>
      </c>
      <c r="AO62" s="132">
        <v>0.11</v>
      </c>
      <c r="AP62" s="143">
        <v>0.378</v>
      </c>
      <c r="AQ62" s="122"/>
      <c r="AR62" s="122"/>
    </row>
    <row r="63" spans="1:44">
      <c r="A63" s="122"/>
      <c r="B63" s="172" t="s">
        <v>168</v>
      </c>
      <c r="C63" s="172">
        <v>8.3610000000000007</v>
      </c>
      <c r="D63" s="122">
        <v>3.0400000000000002E-3</v>
      </c>
      <c r="E63" s="122"/>
      <c r="F63" s="173">
        <f t="shared" si="30"/>
        <v>0.45200000000000001</v>
      </c>
      <c r="G63" s="122"/>
      <c r="H63" s="172">
        <v>10.54</v>
      </c>
      <c r="I63" s="122">
        <v>6.7199999999999996E-4</v>
      </c>
      <c r="J63" s="122"/>
      <c r="K63" s="173">
        <f t="shared" si="31"/>
        <v>0.14399999999999999</v>
      </c>
      <c r="L63" s="122"/>
      <c r="M63" s="172">
        <v>11.051</v>
      </c>
      <c r="N63" s="122">
        <v>4.7100000000000001E-4</v>
      </c>
      <c r="O63" s="122"/>
      <c r="P63" s="173">
        <f t="shared" si="32"/>
        <v>6.5000000000000002E-2</v>
      </c>
      <c r="Q63" s="122"/>
      <c r="R63" s="172"/>
      <c r="S63" s="122"/>
      <c r="T63" s="122"/>
      <c r="U63" s="173"/>
      <c r="V63" s="174"/>
      <c r="W63" s="122">
        <v>8.8179999999999996</v>
      </c>
      <c r="X63" s="122">
        <v>2.2200000000000002E-3</v>
      </c>
      <c r="Y63" s="122"/>
      <c r="Z63" s="122">
        <f t="shared" si="34"/>
        <v>0.42399999999999999</v>
      </c>
      <c r="AA63" s="159"/>
      <c r="AB63" s="172">
        <v>8.2530000000000001</v>
      </c>
      <c r="AC63" s="122">
        <v>3.2799999999999999E-3</v>
      </c>
      <c r="AD63" s="122"/>
      <c r="AE63" s="173">
        <f t="shared" si="35"/>
        <v>0.38900000000000001</v>
      </c>
      <c r="AF63" s="122"/>
      <c r="AG63" s="146">
        <v>144</v>
      </c>
      <c r="AH63" s="132">
        <v>0.91100000000000003</v>
      </c>
      <c r="AI63" s="132">
        <v>0.85599999999999998</v>
      </c>
      <c r="AJ63" s="143">
        <v>1.23</v>
      </c>
      <c r="AK63" s="132">
        <v>0.89300000000000002</v>
      </c>
      <c r="AL63" s="132">
        <v>0.46</v>
      </c>
      <c r="AM63" s="143">
        <v>0.45200000000000001</v>
      </c>
      <c r="AN63" s="132">
        <v>0.38900000000000001</v>
      </c>
      <c r="AO63" s="132">
        <v>0.53600000000000003</v>
      </c>
      <c r="AP63" s="143"/>
      <c r="AQ63" s="122"/>
      <c r="AR63" s="122"/>
    </row>
    <row r="64" spans="1:44">
      <c r="A64" s="122"/>
      <c r="B64" s="172" t="s">
        <v>169</v>
      </c>
      <c r="C64" s="172">
        <v>8.843</v>
      </c>
      <c r="D64" s="122">
        <v>2.1800000000000001E-3</v>
      </c>
      <c r="E64" s="122"/>
      <c r="F64" s="173">
        <f t="shared" si="30"/>
        <v>0.32400000000000001</v>
      </c>
      <c r="G64" s="122"/>
      <c r="H64" s="172">
        <v>13.257</v>
      </c>
      <c r="I64" s="122">
        <v>1.02E-4</v>
      </c>
      <c r="J64" s="122"/>
      <c r="K64" s="173">
        <f t="shared" si="31"/>
        <v>2.18E-2</v>
      </c>
      <c r="L64" s="122"/>
      <c r="M64" s="172">
        <v>10.388999999999999</v>
      </c>
      <c r="N64" s="122">
        <v>7.4600000000000003E-4</v>
      </c>
      <c r="O64" s="122"/>
      <c r="P64" s="173">
        <f t="shared" si="32"/>
        <v>0.10299999999999999</v>
      </c>
      <c r="Q64" s="122"/>
      <c r="R64" s="172">
        <v>11.717000000000001</v>
      </c>
      <c r="S64" s="122">
        <v>2.9700000000000001E-4</v>
      </c>
      <c r="T64" s="122"/>
      <c r="U64" s="173">
        <f t="shared" si="33"/>
        <v>3.3399999999999999E-2</v>
      </c>
      <c r="V64" s="174"/>
      <c r="W64" s="122">
        <v>10.76</v>
      </c>
      <c r="X64" s="122">
        <v>5.7700000000000004E-4</v>
      </c>
      <c r="Y64" s="122"/>
      <c r="Z64" s="122">
        <f t="shared" si="34"/>
        <v>0.11</v>
      </c>
      <c r="AA64" s="159"/>
      <c r="AB64" s="172">
        <v>7.7889999999999997</v>
      </c>
      <c r="AC64" s="122">
        <v>4.5199999999999997E-3</v>
      </c>
      <c r="AD64" s="122"/>
      <c r="AE64" s="173">
        <f t="shared" si="35"/>
        <v>0.53600000000000003</v>
      </c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</row>
    <row r="65" spans="1:44" ht="13.5" thickBot="1">
      <c r="A65" s="122"/>
      <c r="B65" s="176" t="s">
        <v>170</v>
      </c>
      <c r="C65" s="176">
        <v>7.8259999999999996</v>
      </c>
      <c r="D65" s="178">
        <v>4.4099999999999999E-3</v>
      </c>
      <c r="E65" s="178"/>
      <c r="F65" s="179">
        <f>ROUND((D65/$E$57),-INT(LOG(D65/$E$57))+2)</f>
        <v>0.65600000000000003</v>
      </c>
      <c r="G65" s="178"/>
      <c r="H65" s="176">
        <v>10.698</v>
      </c>
      <c r="I65" s="178">
        <v>6.02E-4</v>
      </c>
      <c r="J65" s="178"/>
      <c r="K65" s="179">
        <f t="shared" si="31"/>
        <v>0.129</v>
      </c>
      <c r="L65" s="178"/>
      <c r="M65" s="176">
        <v>10.032</v>
      </c>
      <c r="N65" s="178">
        <v>9.5500000000000001E-4</v>
      </c>
      <c r="O65" s="178"/>
      <c r="P65" s="179">
        <f t="shared" si="32"/>
        <v>0.13200000000000001</v>
      </c>
      <c r="Q65" s="178"/>
      <c r="R65" s="176">
        <v>10.875</v>
      </c>
      <c r="S65" s="178">
        <v>5.3200000000000003E-4</v>
      </c>
      <c r="T65" s="178"/>
      <c r="U65" s="179">
        <f t="shared" si="33"/>
        <v>5.9900000000000002E-2</v>
      </c>
      <c r="V65" s="180"/>
      <c r="W65" s="178">
        <v>8.9779999999999998</v>
      </c>
      <c r="X65" s="178">
        <v>1.98E-3</v>
      </c>
      <c r="Y65" s="178"/>
      <c r="Z65" s="178">
        <f t="shared" si="34"/>
        <v>0.378</v>
      </c>
      <c r="AA65" s="181"/>
      <c r="AB65" s="176"/>
      <c r="AC65" s="178"/>
      <c r="AD65" s="178"/>
      <c r="AE65" s="179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</row>
    <row r="66" spans="1:44">
      <c r="A66" s="122"/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36329-B029-4F89-A0D2-43CAF14535FC}">
  <dimension ref="A1:S38"/>
  <sheetViews>
    <sheetView zoomScale="85" zoomScaleNormal="85" workbookViewId="0">
      <selection activeCell="E1" sqref="E1"/>
    </sheetView>
  </sheetViews>
  <sheetFormatPr defaultColWidth="9" defaultRowHeight="15.5"/>
  <cols>
    <col min="1" max="1" width="13.9140625" style="29" customWidth="1"/>
    <col min="2" max="2" width="9" style="2"/>
    <col min="3" max="3" width="5" style="29" bestFit="1" customWidth="1"/>
    <col min="4" max="18" width="6.6640625" style="29" bestFit="1" customWidth="1"/>
    <col min="19" max="16384" width="9" style="29"/>
  </cols>
  <sheetData>
    <row r="1" spans="1:19" ht="18">
      <c r="A1" s="47" t="s">
        <v>54</v>
      </c>
    </row>
    <row r="2" spans="1:19">
      <c r="A2" s="50" t="s">
        <v>181</v>
      </c>
    </row>
    <row r="3" spans="1:19">
      <c r="A3" s="123"/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</row>
    <row r="4" spans="1:19" ht="17">
      <c r="A4" s="123"/>
      <c r="B4" s="148" t="s">
        <v>112</v>
      </c>
      <c r="C4" s="145"/>
      <c r="D4" s="138" t="s">
        <v>251</v>
      </c>
      <c r="E4" s="138"/>
      <c r="F4" s="138"/>
      <c r="G4" s="124"/>
      <c r="H4" s="124"/>
      <c r="I4" s="138"/>
      <c r="J4" s="138"/>
      <c r="K4" s="138"/>
      <c r="L4" s="124"/>
      <c r="M4" s="124"/>
      <c r="N4" s="124"/>
      <c r="O4" s="124"/>
      <c r="P4" s="124"/>
      <c r="Q4" s="124"/>
      <c r="R4" s="124"/>
      <c r="S4" s="123"/>
    </row>
    <row r="5" spans="1:19" ht="16" thickBot="1">
      <c r="A5" s="123"/>
      <c r="B5" s="148"/>
      <c r="C5" s="128" t="s">
        <v>183</v>
      </c>
      <c r="D5" s="127" t="s">
        <v>145</v>
      </c>
      <c r="E5" s="127"/>
      <c r="F5" s="127"/>
      <c r="G5" s="127"/>
      <c r="H5" s="140"/>
      <c r="I5" s="127" t="s">
        <v>254</v>
      </c>
      <c r="J5" s="127"/>
      <c r="K5" s="127"/>
      <c r="L5" s="127"/>
      <c r="M5" s="140"/>
      <c r="N5" s="127" t="s">
        <v>253</v>
      </c>
      <c r="O5" s="127"/>
      <c r="P5" s="127"/>
      <c r="Q5" s="127"/>
      <c r="R5" s="140"/>
      <c r="S5" s="123"/>
    </row>
    <row r="6" spans="1:19" ht="16" thickTop="1">
      <c r="A6" s="123"/>
      <c r="B6" s="148"/>
      <c r="C6" s="146">
        <v>0</v>
      </c>
      <c r="D6" s="149">
        <v>171.88655549999999</v>
      </c>
      <c r="E6" s="149">
        <v>183.995</v>
      </c>
      <c r="F6" s="149">
        <v>197.70590000000001</v>
      </c>
      <c r="G6" s="149">
        <v>216.60665900000001</v>
      </c>
      <c r="H6" s="150">
        <v>256.5715725</v>
      </c>
      <c r="I6" s="149">
        <v>176.32742400000001</v>
      </c>
      <c r="J6" s="149">
        <v>183.54949999999999</v>
      </c>
      <c r="K6" s="149">
        <v>192.736008</v>
      </c>
      <c r="L6" s="149">
        <v>221.61089699999999</v>
      </c>
      <c r="M6" s="150">
        <v>240.94399999999999</v>
      </c>
      <c r="N6" s="149">
        <v>168.6357735</v>
      </c>
      <c r="O6" s="149">
        <v>177.69808800000001</v>
      </c>
      <c r="P6" s="149">
        <v>189.184752</v>
      </c>
      <c r="Q6" s="149">
        <v>212.34375</v>
      </c>
      <c r="R6" s="150">
        <v>284.492097</v>
      </c>
      <c r="S6" s="123"/>
    </row>
    <row r="7" spans="1:19">
      <c r="A7" s="123"/>
      <c r="B7" s="148"/>
      <c r="C7" s="146">
        <v>4</v>
      </c>
      <c r="D7" s="149">
        <v>220.61289600000001</v>
      </c>
      <c r="E7" s="149">
        <v>223.939584</v>
      </c>
      <c r="F7" s="149">
        <v>240.96938850000001</v>
      </c>
      <c r="G7" s="149">
        <v>210.45666399999999</v>
      </c>
      <c r="H7" s="150">
        <v>328.96125000000001</v>
      </c>
      <c r="I7" s="149">
        <v>155.78338600000001</v>
      </c>
      <c r="J7" s="149">
        <v>175.5795875</v>
      </c>
      <c r="K7" s="149">
        <v>154.06615400000001</v>
      </c>
      <c r="L7" s="149">
        <v>178.024</v>
      </c>
      <c r="M7" s="150">
        <v>185.08127049999999</v>
      </c>
      <c r="N7" s="149">
        <v>155.24155200000001</v>
      </c>
      <c r="O7" s="149">
        <v>134.91358099999999</v>
      </c>
      <c r="P7" s="149">
        <v>195.20029550000001</v>
      </c>
      <c r="Q7" s="149">
        <v>208.576896</v>
      </c>
      <c r="R7" s="150">
        <v>205.63560000000001</v>
      </c>
      <c r="S7" s="123"/>
    </row>
    <row r="8" spans="1:19">
      <c r="A8" s="123"/>
      <c r="B8" s="148"/>
      <c r="C8" s="146">
        <v>7</v>
      </c>
      <c r="D8" s="149">
        <v>312.87869999999998</v>
      </c>
      <c r="E8" s="149">
        <v>254.89751200000001</v>
      </c>
      <c r="F8" s="149">
        <v>232.71324999999999</v>
      </c>
      <c r="G8" s="149">
        <v>248.90572800000001</v>
      </c>
      <c r="H8" s="150">
        <v>255.15405000000001</v>
      </c>
      <c r="I8" s="149">
        <v>140.82577599999999</v>
      </c>
      <c r="J8" s="149">
        <v>179.6070655</v>
      </c>
      <c r="K8" s="149">
        <v>136.34438</v>
      </c>
      <c r="L8" s="149">
        <v>223.31436199999999</v>
      </c>
      <c r="M8" s="150">
        <v>202.76128800000001</v>
      </c>
      <c r="N8" s="149">
        <v>140.180768</v>
      </c>
      <c r="O8" s="149">
        <v>164.93625</v>
      </c>
      <c r="P8" s="149">
        <v>179.20755</v>
      </c>
      <c r="Q8" s="149">
        <v>138.76888349999999</v>
      </c>
      <c r="R8" s="150">
        <v>219.06227200000001</v>
      </c>
      <c r="S8" s="123"/>
    </row>
    <row r="9" spans="1:19">
      <c r="A9" s="123"/>
      <c r="B9" s="148"/>
      <c r="C9" s="146">
        <v>11</v>
      </c>
      <c r="D9" s="149">
        <v>313.59052800000001</v>
      </c>
      <c r="E9" s="149">
        <v>261.45240749999999</v>
      </c>
      <c r="F9" s="149">
        <v>331.63200000000001</v>
      </c>
      <c r="G9" s="149">
        <v>296.95999999999998</v>
      </c>
      <c r="H9" s="150">
        <v>438.19828799999999</v>
      </c>
      <c r="I9" s="149">
        <v>183.529775</v>
      </c>
      <c r="J9" s="149">
        <v>195.30456749999999</v>
      </c>
      <c r="K9" s="149">
        <v>155.570301</v>
      </c>
      <c r="L9" s="149">
        <v>211.30125000000001</v>
      </c>
      <c r="M9" s="150">
        <v>189.48673400000001</v>
      </c>
      <c r="N9" s="149">
        <v>113.26420349999999</v>
      </c>
      <c r="O9" s="149">
        <v>114.01678750000001</v>
      </c>
      <c r="P9" s="149">
        <v>150.09857</v>
      </c>
      <c r="Q9" s="149">
        <v>103.89993250000001</v>
      </c>
      <c r="R9" s="150">
        <v>171.69523649999999</v>
      </c>
      <c r="S9" s="123"/>
    </row>
    <row r="10" spans="1:19">
      <c r="A10" s="123"/>
      <c r="B10" s="148"/>
      <c r="C10" s="146">
        <v>14</v>
      </c>
      <c r="D10" s="149">
        <v>398.28650399999998</v>
      </c>
      <c r="E10" s="149">
        <v>337.47931549999998</v>
      </c>
      <c r="F10" s="149">
        <v>398.03899250000001</v>
      </c>
      <c r="G10" s="149">
        <v>327.32591400000001</v>
      </c>
      <c r="H10" s="150">
        <v>551.49519599999996</v>
      </c>
      <c r="I10" s="149">
        <v>278.31027499999999</v>
      </c>
      <c r="J10" s="149">
        <v>229.1155875</v>
      </c>
      <c r="K10" s="149">
        <v>210.635232</v>
      </c>
      <c r="L10" s="149">
        <v>217.87156250000001</v>
      </c>
      <c r="M10" s="150">
        <v>204.50548800000001</v>
      </c>
      <c r="N10" s="149">
        <v>96.678522000000001</v>
      </c>
      <c r="O10" s="149">
        <v>112.425864</v>
      </c>
      <c r="P10" s="149">
        <v>162.32827599999999</v>
      </c>
      <c r="Q10" s="149">
        <v>111.708562</v>
      </c>
      <c r="R10" s="150">
        <v>143.82950399999999</v>
      </c>
      <c r="S10" s="123"/>
    </row>
    <row r="11" spans="1:19">
      <c r="A11" s="123"/>
      <c r="B11" s="148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</row>
    <row r="12" spans="1:19">
      <c r="A12" s="123"/>
      <c r="B12" s="148" t="s">
        <v>112</v>
      </c>
      <c r="C12" s="145"/>
      <c r="D12" s="138" t="s">
        <v>186</v>
      </c>
      <c r="E12" s="138"/>
      <c r="F12" s="138"/>
      <c r="G12" s="124"/>
      <c r="H12" s="124"/>
      <c r="I12" s="138"/>
      <c r="J12" s="138"/>
      <c r="K12" s="138"/>
      <c r="L12" s="124"/>
      <c r="M12" s="124"/>
      <c r="N12" s="124"/>
      <c r="O12" s="124"/>
      <c r="P12" s="124"/>
      <c r="Q12" s="124"/>
      <c r="R12" s="124"/>
      <c r="S12" s="123"/>
    </row>
    <row r="13" spans="1:19" ht="16" thickBot="1">
      <c r="A13" s="123"/>
      <c r="B13" s="122"/>
      <c r="C13" s="128" t="s">
        <v>183</v>
      </c>
      <c r="D13" s="127" t="s">
        <v>145</v>
      </c>
      <c r="E13" s="127"/>
      <c r="F13" s="127"/>
      <c r="G13" s="127"/>
      <c r="H13" s="140"/>
      <c r="I13" s="127" t="s">
        <v>254</v>
      </c>
      <c r="J13" s="127"/>
      <c r="K13" s="127"/>
      <c r="L13" s="127"/>
      <c r="M13" s="140"/>
      <c r="N13" s="127" t="s">
        <v>253</v>
      </c>
      <c r="O13" s="127"/>
      <c r="P13" s="127"/>
      <c r="Q13" s="127"/>
      <c r="R13" s="140"/>
      <c r="S13" s="123"/>
    </row>
    <row r="14" spans="1:19" ht="16" thickTop="1">
      <c r="A14" s="123"/>
      <c r="B14" s="122"/>
      <c r="C14" s="146">
        <v>0</v>
      </c>
      <c r="D14" s="149">
        <v>23.16</v>
      </c>
      <c r="E14" s="149">
        <v>23.21</v>
      </c>
      <c r="F14" s="149">
        <v>24.04</v>
      </c>
      <c r="G14" s="149">
        <v>22.8</v>
      </c>
      <c r="H14" s="150">
        <v>27.82</v>
      </c>
      <c r="I14" s="149">
        <v>26.02</v>
      </c>
      <c r="J14" s="149">
        <v>25.45</v>
      </c>
      <c r="K14" s="149">
        <v>24.17</v>
      </c>
      <c r="L14" s="149">
        <v>27.75</v>
      </c>
      <c r="M14" s="150">
        <v>24.34</v>
      </c>
      <c r="N14" s="149">
        <v>23.12</v>
      </c>
      <c r="O14" s="149">
        <v>22.44</v>
      </c>
      <c r="P14" s="149">
        <v>26.61</v>
      </c>
      <c r="Q14" s="149">
        <v>24.25</v>
      </c>
      <c r="R14" s="150">
        <v>24.25</v>
      </c>
      <c r="S14" s="123"/>
    </row>
    <row r="15" spans="1:19">
      <c r="A15" s="123"/>
      <c r="B15" s="122"/>
      <c r="C15" s="146">
        <v>4</v>
      </c>
      <c r="D15" s="149">
        <v>23.83</v>
      </c>
      <c r="E15" s="149">
        <v>23.4</v>
      </c>
      <c r="F15" s="149">
        <v>24.13</v>
      </c>
      <c r="G15" s="149">
        <v>22.95</v>
      </c>
      <c r="H15" s="150">
        <v>28.03</v>
      </c>
      <c r="I15" s="149">
        <v>26.95</v>
      </c>
      <c r="J15" s="149">
        <v>26.08</v>
      </c>
      <c r="K15" s="149">
        <v>24.44</v>
      </c>
      <c r="L15" s="149">
        <v>28.19</v>
      </c>
      <c r="M15" s="150">
        <v>24.77</v>
      </c>
      <c r="N15" s="149">
        <v>23.64</v>
      </c>
      <c r="O15" s="149">
        <v>22.63</v>
      </c>
      <c r="P15" s="149">
        <v>27.92</v>
      </c>
      <c r="Q15" s="149">
        <v>24.35</v>
      </c>
      <c r="R15" s="150">
        <v>24.57</v>
      </c>
      <c r="S15" s="123"/>
    </row>
    <row r="16" spans="1:19">
      <c r="A16" s="123"/>
      <c r="B16" s="122"/>
      <c r="C16" s="146">
        <v>7</v>
      </c>
      <c r="D16" s="149">
        <v>24.03</v>
      </c>
      <c r="E16" s="149">
        <v>23.9</v>
      </c>
      <c r="F16" s="149">
        <v>24.22</v>
      </c>
      <c r="G16" s="149">
        <v>23.61</v>
      </c>
      <c r="H16" s="150">
        <v>29.49</v>
      </c>
      <c r="I16" s="149">
        <v>27.34</v>
      </c>
      <c r="J16" s="149">
        <v>25.86</v>
      </c>
      <c r="K16" s="149">
        <v>24.44</v>
      </c>
      <c r="L16" s="149">
        <v>28.29</v>
      </c>
      <c r="M16" s="150">
        <v>24.79</v>
      </c>
      <c r="N16" s="149">
        <v>24.03</v>
      </c>
      <c r="O16" s="149">
        <v>23.54</v>
      </c>
      <c r="P16" s="149">
        <v>28.78</v>
      </c>
      <c r="Q16" s="149">
        <v>24.86</v>
      </c>
      <c r="R16" s="150">
        <v>24.96</v>
      </c>
      <c r="S16" s="123"/>
    </row>
    <row r="17" spans="1:19">
      <c r="A17" s="123"/>
      <c r="B17" s="122"/>
      <c r="C17" s="146">
        <v>11</v>
      </c>
      <c r="D17" s="149">
        <v>24.01</v>
      </c>
      <c r="E17" s="149">
        <v>23.07</v>
      </c>
      <c r="F17" s="149">
        <v>24.49</v>
      </c>
      <c r="G17" s="149">
        <v>23.6</v>
      </c>
      <c r="H17" s="150">
        <v>29.03</v>
      </c>
      <c r="I17" s="149">
        <v>26.8</v>
      </c>
      <c r="J17" s="149">
        <v>25.64</v>
      </c>
      <c r="K17" s="149">
        <v>24.03</v>
      </c>
      <c r="L17" s="149">
        <v>27.73</v>
      </c>
      <c r="M17" s="150">
        <v>24.3</v>
      </c>
      <c r="N17" s="149">
        <v>24.03</v>
      </c>
      <c r="O17" s="149">
        <v>23.42</v>
      </c>
      <c r="P17" s="149">
        <v>28.34</v>
      </c>
      <c r="Q17" s="149">
        <v>24.54</v>
      </c>
      <c r="R17" s="150">
        <v>24.79</v>
      </c>
      <c r="S17" s="123"/>
    </row>
    <row r="18" spans="1:19">
      <c r="A18" s="123"/>
      <c r="B18" s="122"/>
      <c r="C18" s="146">
        <v>14</v>
      </c>
      <c r="D18" s="149">
        <v>24.91</v>
      </c>
      <c r="E18" s="149">
        <v>23.78</v>
      </c>
      <c r="F18" s="149">
        <v>25.2</v>
      </c>
      <c r="G18" s="149">
        <v>24.33</v>
      </c>
      <c r="H18" s="150">
        <v>29.43</v>
      </c>
      <c r="I18" s="149">
        <v>27.55</v>
      </c>
      <c r="J18" s="149">
        <v>26.45</v>
      </c>
      <c r="K18" s="149">
        <v>24.38</v>
      </c>
      <c r="L18" s="149">
        <v>28.85</v>
      </c>
      <c r="M18" s="150">
        <v>24.88</v>
      </c>
      <c r="N18" s="149">
        <v>24.72</v>
      </c>
      <c r="O18" s="149">
        <v>23.94</v>
      </c>
      <c r="P18" s="149">
        <v>28.55</v>
      </c>
      <c r="Q18" s="149">
        <v>25.95</v>
      </c>
      <c r="R18" s="150">
        <v>26.42</v>
      </c>
      <c r="S18" s="123"/>
    </row>
    <row r="19" spans="1:19">
      <c r="A19" s="123"/>
      <c r="B19" s="122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</row>
    <row r="20" spans="1:19">
      <c r="A20" s="123"/>
      <c r="B20" s="122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</row>
    <row r="21" spans="1:19">
      <c r="A21" s="123"/>
      <c r="B21" s="122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</row>
    <row r="22" spans="1:19" ht="17">
      <c r="A22" s="123"/>
      <c r="B22" s="148" t="s">
        <v>117</v>
      </c>
      <c r="C22" s="145"/>
      <c r="D22" s="138" t="s">
        <v>251</v>
      </c>
      <c r="E22" s="138"/>
      <c r="F22" s="138"/>
      <c r="G22" s="124"/>
      <c r="H22" s="124"/>
      <c r="I22" s="138"/>
      <c r="J22" s="138"/>
      <c r="K22" s="138"/>
      <c r="L22" s="124"/>
      <c r="M22" s="124"/>
      <c r="N22" s="124"/>
      <c r="O22" s="124"/>
      <c r="P22" s="124"/>
      <c r="Q22" s="124"/>
      <c r="R22" s="124"/>
      <c r="S22" s="123"/>
    </row>
    <row r="23" spans="1:19" ht="16" thickBot="1">
      <c r="A23" s="123"/>
      <c r="B23" s="148"/>
      <c r="C23" s="128" t="s">
        <v>183</v>
      </c>
      <c r="D23" s="127" t="s">
        <v>145</v>
      </c>
      <c r="E23" s="127"/>
      <c r="F23" s="127"/>
      <c r="G23" s="127"/>
      <c r="H23" s="140"/>
      <c r="I23" s="127" t="s">
        <v>254</v>
      </c>
      <c r="J23" s="127"/>
      <c r="K23" s="127"/>
      <c r="L23" s="127"/>
      <c r="M23" s="140"/>
      <c r="N23" s="127" t="s">
        <v>253</v>
      </c>
      <c r="O23" s="127"/>
      <c r="P23" s="127"/>
      <c r="Q23" s="127"/>
      <c r="R23" s="140"/>
      <c r="S23" s="123"/>
    </row>
    <row r="24" spans="1:19" ht="16" thickTop="1">
      <c r="A24" s="123"/>
      <c r="B24" s="148"/>
      <c r="C24" s="146">
        <v>0</v>
      </c>
      <c r="D24" s="149">
        <v>184.396275</v>
      </c>
      <c r="E24" s="149">
        <v>188.42402200000001</v>
      </c>
      <c r="F24" s="149">
        <v>193.96396799999999</v>
      </c>
      <c r="G24" s="149">
        <v>220.63902300000001</v>
      </c>
      <c r="H24" s="150">
        <v>221.50314449999999</v>
      </c>
      <c r="I24" s="149">
        <v>175.58430999999999</v>
      </c>
      <c r="J24" s="149">
        <v>191.45031</v>
      </c>
      <c r="K24" s="149">
        <v>197.1531315</v>
      </c>
      <c r="L24" s="149">
        <v>212.4893385</v>
      </c>
      <c r="M24" s="150">
        <v>229.44806800000001</v>
      </c>
      <c r="N24" s="149">
        <v>186.82661200000001</v>
      </c>
      <c r="O24" s="149">
        <v>188.36962199999999</v>
      </c>
      <c r="P24" s="149">
        <v>192.364272</v>
      </c>
      <c r="Q24" s="149">
        <v>200.06896</v>
      </c>
      <c r="R24" s="150">
        <v>244.91536199999999</v>
      </c>
      <c r="S24" s="123"/>
    </row>
    <row r="25" spans="1:19">
      <c r="A25" s="123"/>
      <c r="B25" s="148"/>
      <c r="C25" s="146">
        <v>4</v>
      </c>
      <c r="D25" s="149">
        <v>260.134434</v>
      </c>
      <c r="E25" s="149">
        <v>221.15272400000001</v>
      </c>
      <c r="F25" s="149">
        <v>297.76530100000002</v>
      </c>
      <c r="G25" s="149">
        <v>253.44839099999999</v>
      </c>
      <c r="H25" s="150">
        <v>362.85314399999999</v>
      </c>
      <c r="I25" s="149">
        <v>143.09558949999999</v>
      </c>
      <c r="J25" s="149">
        <v>179.30530200000001</v>
      </c>
      <c r="K25" s="149">
        <v>227.5744</v>
      </c>
      <c r="L25" s="149">
        <v>227.7202125</v>
      </c>
      <c r="M25" s="150">
        <v>177.74067199999999</v>
      </c>
      <c r="N25" s="149">
        <v>154.88533000000001</v>
      </c>
      <c r="O25" s="149">
        <v>222.81736799999999</v>
      </c>
      <c r="P25" s="149">
        <v>201.57508100000001</v>
      </c>
      <c r="Q25" s="149">
        <v>206.29223999999999</v>
      </c>
      <c r="R25" s="150">
        <v>193.14394999999999</v>
      </c>
      <c r="S25" s="123"/>
    </row>
    <row r="26" spans="1:19">
      <c r="A26" s="123"/>
      <c r="B26" s="148"/>
      <c r="C26" s="146">
        <v>7</v>
      </c>
      <c r="D26" s="149">
        <v>356.435992</v>
      </c>
      <c r="E26" s="149">
        <v>375.10214400000001</v>
      </c>
      <c r="F26" s="149">
        <v>281.057952</v>
      </c>
      <c r="G26" s="149">
        <v>308.13606399999998</v>
      </c>
      <c r="H26" s="150">
        <v>436.77449999999999</v>
      </c>
      <c r="I26" s="149">
        <v>130.46632049999999</v>
      </c>
      <c r="J26" s="149">
        <v>185.13751999999999</v>
      </c>
      <c r="K26" s="149">
        <v>199.0729125</v>
      </c>
      <c r="L26" s="149">
        <v>240.934595</v>
      </c>
      <c r="M26" s="150">
        <v>161.53308799999999</v>
      </c>
      <c r="N26" s="149">
        <v>100.097425</v>
      </c>
      <c r="O26" s="149">
        <v>138.56002799999999</v>
      </c>
      <c r="P26" s="149">
        <v>177.10919999999999</v>
      </c>
      <c r="Q26" s="149">
        <v>129.47223600000001</v>
      </c>
      <c r="R26" s="150">
        <v>155.36812499999999</v>
      </c>
      <c r="S26" s="123"/>
    </row>
    <row r="27" spans="1:19">
      <c r="A27" s="123"/>
      <c r="B27" s="148"/>
      <c r="C27" s="146">
        <v>11</v>
      </c>
      <c r="D27" s="149">
        <v>345.80597749999998</v>
      </c>
      <c r="E27" s="149">
        <v>422.400825</v>
      </c>
      <c r="F27" s="149">
        <v>446.63625000000002</v>
      </c>
      <c r="G27" s="149">
        <v>397.44116100000002</v>
      </c>
      <c r="H27" s="150">
        <v>547.40435100000002</v>
      </c>
      <c r="I27" s="149">
        <v>145.15184249999999</v>
      </c>
      <c r="J27" s="149">
        <v>232.19018550000001</v>
      </c>
      <c r="K27" s="149">
        <v>194.666496</v>
      </c>
      <c r="L27" s="149">
        <v>245.88317000000001</v>
      </c>
      <c r="M27" s="150">
        <v>167.84960649999999</v>
      </c>
      <c r="N27" s="149">
        <v>134.00675200000001</v>
      </c>
      <c r="O27" s="149">
        <v>156.48656399999999</v>
      </c>
      <c r="P27" s="149">
        <v>196.0547875</v>
      </c>
      <c r="Q27" s="149">
        <v>167.850146</v>
      </c>
      <c r="R27" s="150">
        <v>185.0238875</v>
      </c>
      <c r="S27" s="123"/>
    </row>
    <row r="28" spans="1:19">
      <c r="A28" s="123"/>
      <c r="B28" s="148"/>
      <c r="C28" s="146">
        <v>14</v>
      </c>
      <c r="D28" s="149">
        <v>545.98739999999998</v>
      </c>
      <c r="E28" s="149">
        <v>556.09379999999999</v>
      </c>
      <c r="F28" s="149">
        <v>592.36531200000002</v>
      </c>
      <c r="G28" s="149">
        <v>510.32059400000003</v>
      </c>
      <c r="H28" s="150">
        <v>604.55926350000004</v>
      </c>
      <c r="I28" s="149">
        <v>195.46788050000001</v>
      </c>
      <c r="J28" s="149">
        <v>245.50188750000001</v>
      </c>
      <c r="K28" s="149">
        <v>226.781194</v>
      </c>
      <c r="L28" s="149">
        <v>215.31054599999999</v>
      </c>
      <c r="M28" s="150">
        <v>179.54335</v>
      </c>
      <c r="N28" s="149">
        <v>99.511539999999997</v>
      </c>
      <c r="O28" s="149">
        <v>132.9615</v>
      </c>
      <c r="P28" s="149">
        <v>184.02067199999999</v>
      </c>
      <c r="Q28" s="149">
        <v>164.47330199999999</v>
      </c>
      <c r="R28" s="150">
        <v>170.68185</v>
      </c>
      <c r="S28" s="123"/>
    </row>
    <row r="29" spans="1:19">
      <c r="A29" s="123"/>
      <c r="B29" s="148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</row>
    <row r="30" spans="1:19">
      <c r="A30" s="123"/>
      <c r="B30" s="148" t="s">
        <v>117</v>
      </c>
      <c r="C30" s="145"/>
      <c r="D30" s="138" t="s">
        <v>186</v>
      </c>
      <c r="E30" s="138"/>
      <c r="F30" s="138"/>
      <c r="G30" s="124"/>
      <c r="H30" s="124"/>
      <c r="I30" s="138"/>
      <c r="J30" s="138"/>
      <c r="K30" s="138"/>
      <c r="L30" s="124"/>
      <c r="M30" s="124"/>
      <c r="N30" s="124"/>
      <c r="O30" s="124"/>
      <c r="P30" s="124"/>
      <c r="Q30" s="124"/>
      <c r="R30" s="124"/>
      <c r="S30" s="123"/>
    </row>
    <row r="31" spans="1:19" ht="16" thickBot="1">
      <c r="A31" s="123"/>
      <c r="B31" s="122"/>
      <c r="C31" s="128" t="s">
        <v>183</v>
      </c>
      <c r="D31" s="127" t="s">
        <v>145</v>
      </c>
      <c r="E31" s="127"/>
      <c r="F31" s="127"/>
      <c r="G31" s="127"/>
      <c r="H31" s="140"/>
      <c r="I31" s="127" t="s">
        <v>254</v>
      </c>
      <c r="J31" s="127"/>
      <c r="K31" s="127"/>
      <c r="L31" s="127"/>
      <c r="M31" s="140"/>
      <c r="N31" s="127" t="s">
        <v>253</v>
      </c>
      <c r="O31" s="127"/>
      <c r="P31" s="127"/>
      <c r="Q31" s="127"/>
      <c r="R31" s="140"/>
      <c r="S31" s="123"/>
    </row>
    <row r="32" spans="1:19" ht="16" thickTop="1">
      <c r="A32" s="123"/>
      <c r="B32" s="122"/>
      <c r="C32" s="146">
        <v>0</v>
      </c>
      <c r="D32" s="149">
        <v>23.66</v>
      </c>
      <c r="E32" s="149">
        <v>22.88</v>
      </c>
      <c r="F32" s="149">
        <v>21.57</v>
      </c>
      <c r="G32" s="149">
        <v>22.58</v>
      </c>
      <c r="H32" s="150">
        <v>25.11</v>
      </c>
      <c r="I32" s="149">
        <v>22.31</v>
      </c>
      <c r="J32" s="149">
        <v>23.34</v>
      </c>
      <c r="K32" s="149">
        <v>23.34</v>
      </c>
      <c r="L32" s="149">
        <v>23.72</v>
      </c>
      <c r="M32" s="150">
        <v>22.5</v>
      </c>
      <c r="N32" s="149">
        <v>22.65</v>
      </c>
      <c r="O32" s="149">
        <v>22.85</v>
      </c>
      <c r="P32" s="149">
        <v>23.15</v>
      </c>
      <c r="Q32" s="149">
        <v>23.32</v>
      </c>
      <c r="R32" s="150">
        <v>21.96</v>
      </c>
      <c r="S32" s="123"/>
    </row>
    <row r="33" spans="1:19">
      <c r="A33" s="123"/>
      <c r="B33" s="122"/>
      <c r="C33" s="146">
        <v>4</v>
      </c>
      <c r="D33" s="149">
        <v>25.29</v>
      </c>
      <c r="E33" s="149">
        <v>24.55</v>
      </c>
      <c r="F33" s="149">
        <v>23.54</v>
      </c>
      <c r="G33" s="149">
        <v>24.76</v>
      </c>
      <c r="H33" s="150">
        <v>26.86</v>
      </c>
      <c r="I33" s="149">
        <v>24.69</v>
      </c>
      <c r="J33" s="149">
        <v>24.92</v>
      </c>
      <c r="K33" s="149">
        <v>26.21</v>
      </c>
      <c r="L33" s="149">
        <v>26.67</v>
      </c>
      <c r="M33" s="150">
        <v>24.44</v>
      </c>
      <c r="N33" s="149">
        <v>25.24</v>
      </c>
      <c r="O33" s="149">
        <v>24.16</v>
      </c>
      <c r="P33" s="149">
        <v>26.44</v>
      </c>
      <c r="Q33" s="149">
        <v>25.33</v>
      </c>
      <c r="R33" s="150">
        <v>24.2</v>
      </c>
      <c r="S33" s="123"/>
    </row>
    <row r="34" spans="1:19">
      <c r="A34" s="123"/>
      <c r="B34" s="122"/>
      <c r="C34" s="146">
        <v>7</v>
      </c>
      <c r="D34" s="149">
        <v>24.24</v>
      </c>
      <c r="E34" s="149">
        <v>23.65</v>
      </c>
      <c r="F34" s="149">
        <v>23</v>
      </c>
      <c r="G34" s="149">
        <v>23.98</v>
      </c>
      <c r="H34" s="150">
        <v>26.01</v>
      </c>
      <c r="I34" s="149">
        <v>23.85</v>
      </c>
      <c r="J34" s="149">
        <v>23.64</v>
      </c>
      <c r="K34" s="149">
        <v>25.5</v>
      </c>
      <c r="L34" s="149">
        <v>25.78</v>
      </c>
      <c r="M34" s="150">
        <v>23.54</v>
      </c>
      <c r="N34" s="149">
        <v>24.49</v>
      </c>
      <c r="O34" s="149">
        <v>23.1</v>
      </c>
      <c r="P34" s="149">
        <v>25.73</v>
      </c>
      <c r="Q34" s="149">
        <v>25.19</v>
      </c>
      <c r="R34" s="150">
        <v>24.36</v>
      </c>
      <c r="S34" s="123"/>
    </row>
    <row r="35" spans="1:19">
      <c r="A35" s="123"/>
      <c r="B35" s="122"/>
      <c r="C35" s="146">
        <v>11</v>
      </c>
      <c r="D35" s="149">
        <v>24.08</v>
      </c>
      <c r="E35" s="149">
        <v>23.91</v>
      </c>
      <c r="F35" s="149">
        <v>23.33</v>
      </c>
      <c r="G35" s="149">
        <v>24.01</v>
      </c>
      <c r="H35" s="150">
        <v>25.69</v>
      </c>
      <c r="I35" s="149">
        <v>24.19</v>
      </c>
      <c r="J35" s="149">
        <v>24.85</v>
      </c>
      <c r="K35" s="149">
        <v>26.2</v>
      </c>
      <c r="L35" s="149">
        <v>25.87</v>
      </c>
      <c r="M35" s="150">
        <v>23.8</v>
      </c>
      <c r="N35" s="149">
        <v>25.41</v>
      </c>
      <c r="O35" s="149">
        <v>23.27</v>
      </c>
      <c r="P35" s="149">
        <v>26.53</v>
      </c>
      <c r="Q35" s="149">
        <v>25.94</v>
      </c>
      <c r="R35" s="150">
        <v>25.57</v>
      </c>
      <c r="S35" s="123"/>
    </row>
    <row r="36" spans="1:19">
      <c r="A36" s="123"/>
      <c r="B36" s="122"/>
      <c r="C36" s="146">
        <v>14</v>
      </c>
      <c r="D36" s="149">
        <v>24.21</v>
      </c>
      <c r="E36" s="149">
        <v>23.5</v>
      </c>
      <c r="F36" s="149">
        <v>23.75</v>
      </c>
      <c r="G36" s="149">
        <v>23.17</v>
      </c>
      <c r="H36" s="150">
        <v>25.24</v>
      </c>
      <c r="I36" s="149">
        <v>23.49</v>
      </c>
      <c r="J36" s="149">
        <v>25.14</v>
      </c>
      <c r="K36" s="149">
        <v>25.78</v>
      </c>
      <c r="L36" s="149">
        <v>25.5</v>
      </c>
      <c r="M36" s="150">
        <v>23.71</v>
      </c>
      <c r="N36" s="149">
        <v>24.93</v>
      </c>
      <c r="O36" s="149">
        <v>23.85</v>
      </c>
      <c r="P36" s="149">
        <v>26.09</v>
      </c>
      <c r="Q36" s="149">
        <v>25.65</v>
      </c>
      <c r="R36" s="150">
        <v>24.7</v>
      </c>
      <c r="S36" s="123"/>
    </row>
    <row r="37" spans="1:19">
      <c r="A37" s="123"/>
      <c r="B37" s="122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</row>
    <row r="38" spans="1:19">
      <c r="A38" s="123"/>
      <c r="B38" s="122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BE984-10A6-4457-B542-F33C29A2F4D6}">
  <dimension ref="A1:AA26"/>
  <sheetViews>
    <sheetView zoomScale="85" zoomScaleNormal="85" workbookViewId="0">
      <selection activeCell="A7" sqref="A7"/>
    </sheetView>
  </sheetViews>
  <sheetFormatPr defaultRowHeight="14"/>
  <cols>
    <col min="1" max="1" width="13.5" customWidth="1"/>
    <col min="2" max="2" width="5" bestFit="1" customWidth="1"/>
    <col min="3" max="6" width="5.9140625" bestFit="1" customWidth="1"/>
    <col min="7" max="7" width="6.6640625" bestFit="1" customWidth="1"/>
    <col min="8" max="20" width="5.9140625" bestFit="1" customWidth="1"/>
    <col min="21" max="21" width="5" bestFit="1" customWidth="1"/>
    <col min="22" max="22" width="5.9140625" bestFit="1" customWidth="1"/>
    <col min="23" max="23" width="5" bestFit="1" customWidth="1"/>
    <col min="24" max="26" width="5.9140625" bestFit="1" customWidth="1"/>
  </cols>
  <sheetData>
    <row r="1" spans="1:27" ht="18">
      <c r="A1" s="47" t="s">
        <v>57</v>
      </c>
    </row>
    <row r="2" spans="1:27" ht="14.5">
      <c r="A2" s="50" t="s">
        <v>187</v>
      </c>
    </row>
    <row r="4" spans="1:27" ht="17">
      <c r="A4" s="119"/>
      <c r="B4" s="145"/>
      <c r="C4" s="138" t="s">
        <v>251</v>
      </c>
      <c r="D4" s="138"/>
      <c r="E4" s="138"/>
      <c r="F4" s="138"/>
      <c r="G4" s="138"/>
      <c r="H4" s="138"/>
      <c r="I4" s="124"/>
      <c r="J4" s="124"/>
      <c r="K4" s="138"/>
      <c r="L4" s="138"/>
      <c r="M4" s="138"/>
      <c r="N4" s="138"/>
      <c r="O4" s="138"/>
      <c r="P4" s="124"/>
      <c r="Q4" s="124"/>
      <c r="R4" s="138"/>
      <c r="S4" s="138"/>
      <c r="T4" s="138"/>
      <c r="U4" s="138"/>
      <c r="V4" s="124"/>
      <c r="W4" s="124"/>
      <c r="X4" s="124"/>
      <c r="Y4" s="124"/>
      <c r="Z4" s="124"/>
      <c r="AA4" s="119"/>
    </row>
    <row r="5" spans="1:27" ht="15.5" thickBot="1">
      <c r="A5" s="119"/>
      <c r="B5" s="128" t="s">
        <v>183</v>
      </c>
      <c r="C5" s="127" t="s">
        <v>145</v>
      </c>
      <c r="D5" s="127"/>
      <c r="E5" s="127"/>
      <c r="F5" s="127"/>
      <c r="G5" s="127"/>
      <c r="H5" s="127"/>
      <c r="I5" s="127"/>
      <c r="J5" s="140"/>
      <c r="K5" s="127" t="s">
        <v>252</v>
      </c>
      <c r="L5" s="127"/>
      <c r="M5" s="127"/>
      <c r="N5" s="127"/>
      <c r="O5" s="127"/>
      <c r="P5" s="127"/>
      <c r="Q5" s="127"/>
      <c r="R5" s="140"/>
      <c r="S5" s="127" t="s">
        <v>253</v>
      </c>
      <c r="T5" s="127"/>
      <c r="U5" s="127"/>
      <c r="V5" s="127"/>
      <c r="W5" s="127"/>
      <c r="X5" s="127"/>
      <c r="Y5" s="127"/>
      <c r="Z5" s="140"/>
      <c r="AA5" s="119"/>
    </row>
    <row r="6" spans="1:27" ht="14.5" thickTop="1">
      <c r="A6" s="119"/>
      <c r="B6" s="146">
        <v>0</v>
      </c>
      <c r="C6" s="136">
        <v>62.6</v>
      </c>
      <c r="D6" s="136">
        <v>106.4</v>
      </c>
      <c r="E6" s="136">
        <v>125.8</v>
      </c>
      <c r="F6" s="136">
        <v>136.1</v>
      </c>
      <c r="G6" s="136">
        <v>228.8</v>
      </c>
      <c r="H6" s="136">
        <v>227.4</v>
      </c>
      <c r="I6" s="136">
        <v>61</v>
      </c>
      <c r="J6" s="147">
        <v>96.4</v>
      </c>
      <c r="K6" s="136">
        <v>140.1</v>
      </c>
      <c r="L6" s="136">
        <v>217.3</v>
      </c>
      <c r="M6" s="136">
        <v>108</v>
      </c>
      <c r="N6" s="136">
        <v>233.1</v>
      </c>
      <c r="O6" s="136">
        <v>66.8</v>
      </c>
      <c r="P6" s="136">
        <v>87.4</v>
      </c>
      <c r="Q6" s="136">
        <v>121.1</v>
      </c>
      <c r="R6" s="147">
        <v>60.4</v>
      </c>
      <c r="S6" s="136">
        <v>178.1</v>
      </c>
      <c r="T6" s="136">
        <v>273.3</v>
      </c>
      <c r="U6" s="136">
        <v>67.900000000000006</v>
      </c>
      <c r="V6" s="136">
        <v>110.7</v>
      </c>
      <c r="W6" s="136">
        <v>45.4</v>
      </c>
      <c r="X6" s="136">
        <v>115.4</v>
      </c>
      <c r="Y6" s="136">
        <v>187.5</v>
      </c>
      <c r="Z6" s="147">
        <v>82.9</v>
      </c>
      <c r="AA6" s="119"/>
    </row>
    <row r="7" spans="1:27">
      <c r="A7" s="119"/>
      <c r="B7" s="146">
        <v>2</v>
      </c>
      <c r="C7" s="136">
        <v>82.1</v>
      </c>
      <c r="D7" s="136">
        <v>144</v>
      </c>
      <c r="E7" s="136">
        <v>181.3</v>
      </c>
      <c r="F7" s="136">
        <v>174.1</v>
      </c>
      <c r="G7" s="136">
        <v>267.89999999999998</v>
      </c>
      <c r="H7" s="136">
        <v>272.7</v>
      </c>
      <c r="I7" s="136">
        <v>84.2</v>
      </c>
      <c r="J7" s="147">
        <v>105.7</v>
      </c>
      <c r="K7" s="136">
        <v>138.69999999999999</v>
      </c>
      <c r="L7" s="136">
        <v>207.2</v>
      </c>
      <c r="M7" s="136">
        <v>132.9</v>
      </c>
      <c r="N7" s="136">
        <v>249.9</v>
      </c>
      <c r="O7" s="136">
        <v>108.9</v>
      </c>
      <c r="P7" s="136">
        <v>83.5</v>
      </c>
      <c r="Q7" s="136">
        <v>158.1</v>
      </c>
      <c r="R7" s="147">
        <v>58.1</v>
      </c>
      <c r="S7" s="136">
        <v>214.3</v>
      </c>
      <c r="T7" s="136">
        <v>282.7</v>
      </c>
      <c r="U7" s="136">
        <v>83.3</v>
      </c>
      <c r="V7" s="136">
        <v>133.9</v>
      </c>
      <c r="W7" s="136">
        <v>51.6</v>
      </c>
      <c r="X7" s="136">
        <v>115.3</v>
      </c>
      <c r="Y7" s="136">
        <v>190.1</v>
      </c>
      <c r="Z7" s="147">
        <v>111</v>
      </c>
      <c r="AA7" s="119"/>
    </row>
    <row r="8" spans="1:27">
      <c r="A8" s="119"/>
      <c r="B8" s="146">
        <v>6</v>
      </c>
      <c r="C8" s="136">
        <v>80.3</v>
      </c>
      <c r="D8" s="136">
        <v>150.5</v>
      </c>
      <c r="E8" s="136">
        <v>209.9</v>
      </c>
      <c r="F8" s="136">
        <v>182.3</v>
      </c>
      <c r="G8" s="136">
        <v>363.9</v>
      </c>
      <c r="H8" s="136">
        <v>276.5</v>
      </c>
      <c r="I8" s="136">
        <v>102.2</v>
      </c>
      <c r="J8" s="147">
        <v>139.6</v>
      </c>
      <c r="K8" s="136">
        <v>123.3</v>
      </c>
      <c r="L8" s="136">
        <v>222.8</v>
      </c>
      <c r="M8" s="136">
        <v>128.1</v>
      </c>
      <c r="N8" s="136">
        <v>286</v>
      </c>
      <c r="O8" s="136">
        <v>93.9</v>
      </c>
      <c r="P8" s="136">
        <v>78.3</v>
      </c>
      <c r="Q8" s="136">
        <v>164.3</v>
      </c>
      <c r="R8" s="147">
        <v>68.7</v>
      </c>
      <c r="S8" s="136">
        <v>177.5</v>
      </c>
      <c r="T8" s="136">
        <v>204.8</v>
      </c>
      <c r="U8" s="136">
        <v>74</v>
      </c>
      <c r="V8" s="136">
        <v>113.1</v>
      </c>
      <c r="W8" s="136">
        <v>15</v>
      </c>
      <c r="X8" s="136">
        <v>96.8</v>
      </c>
      <c r="Y8" s="136">
        <v>147.9</v>
      </c>
      <c r="Z8" s="147">
        <v>93.2</v>
      </c>
      <c r="AA8" s="119"/>
    </row>
    <row r="9" spans="1:27">
      <c r="A9" s="119"/>
      <c r="B9" s="146">
        <v>9</v>
      </c>
      <c r="C9" s="136">
        <v>79.099999999999994</v>
      </c>
      <c r="D9" s="136">
        <v>175.6</v>
      </c>
      <c r="E9" s="136">
        <v>285.10000000000002</v>
      </c>
      <c r="F9" s="136">
        <v>229.6</v>
      </c>
      <c r="G9" s="136">
        <v>575.29999999999995</v>
      </c>
      <c r="H9" s="136">
        <v>275.2</v>
      </c>
      <c r="I9" s="136">
        <v>110.4</v>
      </c>
      <c r="J9" s="147">
        <v>165.2</v>
      </c>
      <c r="K9" s="136">
        <v>130.6</v>
      </c>
      <c r="L9" s="136">
        <v>244.6</v>
      </c>
      <c r="M9" s="136">
        <v>127.2</v>
      </c>
      <c r="N9" s="136">
        <v>347.5</v>
      </c>
      <c r="O9" s="136">
        <v>69.8</v>
      </c>
      <c r="P9" s="136">
        <v>84.9</v>
      </c>
      <c r="Q9" s="136">
        <v>176.9</v>
      </c>
      <c r="R9" s="147">
        <v>64.2</v>
      </c>
      <c r="S9" s="136">
        <v>116.7</v>
      </c>
      <c r="T9" s="136">
        <v>148.1</v>
      </c>
      <c r="U9" s="136">
        <v>49.5</v>
      </c>
      <c r="V9" s="136">
        <v>95.5</v>
      </c>
      <c r="W9" s="136">
        <v>16</v>
      </c>
      <c r="X9" s="136">
        <v>72.3</v>
      </c>
      <c r="Y9" s="136">
        <v>111.1</v>
      </c>
      <c r="Z9" s="147">
        <v>88.7</v>
      </c>
      <c r="AA9" s="119"/>
    </row>
    <row r="10" spans="1:27">
      <c r="A10" s="119"/>
      <c r="B10" s="146">
        <v>13</v>
      </c>
      <c r="C10" s="136">
        <v>129.30000000000001</v>
      </c>
      <c r="D10" s="136">
        <v>313.89999999999998</v>
      </c>
      <c r="E10" s="136">
        <v>288.2</v>
      </c>
      <c r="F10" s="136">
        <v>298.3</v>
      </c>
      <c r="G10" s="136">
        <v>763.1</v>
      </c>
      <c r="H10" s="136">
        <v>272.60000000000002</v>
      </c>
      <c r="I10" s="136">
        <v>159</v>
      </c>
      <c r="J10" s="147">
        <v>254.6</v>
      </c>
      <c r="K10" s="136">
        <v>123.8</v>
      </c>
      <c r="L10" s="136">
        <v>238.6</v>
      </c>
      <c r="M10" s="136">
        <v>141.19999999999999</v>
      </c>
      <c r="N10" s="136">
        <v>349.4</v>
      </c>
      <c r="O10" s="136">
        <v>75</v>
      </c>
      <c r="P10" s="136">
        <v>77.599999999999994</v>
      </c>
      <c r="Q10" s="136">
        <v>168.6</v>
      </c>
      <c r="R10" s="147">
        <v>75.2</v>
      </c>
      <c r="S10" s="136">
        <v>109.5</v>
      </c>
      <c r="T10" s="136">
        <v>128</v>
      </c>
      <c r="U10" s="136">
        <v>30.5</v>
      </c>
      <c r="V10" s="136">
        <v>89.6</v>
      </c>
      <c r="W10" s="136">
        <v>8.1</v>
      </c>
      <c r="X10" s="136">
        <v>62.8</v>
      </c>
      <c r="Y10" s="136">
        <v>101.2</v>
      </c>
      <c r="Z10" s="147">
        <v>55</v>
      </c>
      <c r="AA10" s="119"/>
    </row>
    <row r="11" spans="1:27">
      <c r="A11" s="119"/>
      <c r="B11" s="146">
        <v>15</v>
      </c>
      <c r="C11" s="136">
        <v>157.6</v>
      </c>
      <c r="D11" s="136">
        <v>378.9</v>
      </c>
      <c r="E11" s="136">
        <v>380.1</v>
      </c>
      <c r="F11" s="136">
        <v>413.5</v>
      </c>
      <c r="G11" s="136">
        <v>781.8</v>
      </c>
      <c r="H11" s="136">
        <v>307.89999999999998</v>
      </c>
      <c r="I11" s="136">
        <v>161.19999999999999</v>
      </c>
      <c r="J11" s="147">
        <v>313.39999999999998</v>
      </c>
      <c r="K11" s="136">
        <v>145.9</v>
      </c>
      <c r="L11" s="136">
        <v>250.2</v>
      </c>
      <c r="M11" s="136">
        <v>182.3</v>
      </c>
      <c r="N11" s="136">
        <v>436.1</v>
      </c>
      <c r="O11" s="136">
        <v>84.2</v>
      </c>
      <c r="P11" s="136">
        <v>83.3</v>
      </c>
      <c r="Q11" s="136">
        <v>230.8</v>
      </c>
      <c r="R11" s="147">
        <v>79.5</v>
      </c>
      <c r="S11" s="136">
        <v>115.6</v>
      </c>
      <c r="T11" s="136">
        <v>130.30000000000001</v>
      </c>
      <c r="U11" s="136">
        <v>35.6</v>
      </c>
      <c r="V11" s="136">
        <v>77.900000000000006</v>
      </c>
      <c r="W11" s="136">
        <v>5.3</v>
      </c>
      <c r="X11" s="136">
        <v>63.4</v>
      </c>
      <c r="Y11" s="136">
        <v>83.8</v>
      </c>
      <c r="Z11" s="147">
        <v>49.9</v>
      </c>
      <c r="AA11" s="119"/>
    </row>
    <row r="12" spans="1:27">
      <c r="A12" s="119"/>
      <c r="B12" s="146">
        <v>19</v>
      </c>
      <c r="C12" s="136">
        <v>206.3</v>
      </c>
      <c r="D12" s="136">
        <v>406.4</v>
      </c>
      <c r="E12" s="136">
        <v>450.7</v>
      </c>
      <c r="F12" s="136">
        <v>505.1</v>
      </c>
      <c r="G12" s="136">
        <v>998.7</v>
      </c>
      <c r="H12" s="136">
        <v>351.5</v>
      </c>
      <c r="I12" s="136">
        <v>236.1</v>
      </c>
      <c r="J12" s="147">
        <v>402.9</v>
      </c>
      <c r="K12" s="136">
        <v>159.5</v>
      </c>
      <c r="L12" s="136">
        <v>316.2</v>
      </c>
      <c r="M12" s="136">
        <v>189.4</v>
      </c>
      <c r="N12" s="136">
        <v>443.4</v>
      </c>
      <c r="O12" s="136">
        <v>96.1</v>
      </c>
      <c r="P12" s="136">
        <v>96.6</v>
      </c>
      <c r="Q12" s="136">
        <v>249.4</v>
      </c>
      <c r="R12" s="147">
        <v>96.4</v>
      </c>
      <c r="S12" s="136">
        <v>118.9</v>
      </c>
      <c r="T12" s="136">
        <v>141.19999999999999</v>
      </c>
      <c r="U12" s="136">
        <v>44.6</v>
      </c>
      <c r="V12" s="136">
        <v>68.7</v>
      </c>
      <c r="W12" s="136">
        <v>7.8</v>
      </c>
      <c r="X12" s="136">
        <v>71.3</v>
      </c>
      <c r="Y12" s="136">
        <v>80.900000000000006</v>
      </c>
      <c r="Z12" s="147">
        <v>47.8</v>
      </c>
      <c r="AA12" s="119"/>
    </row>
    <row r="13" spans="1:27">
      <c r="A13" s="119"/>
      <c r="B13" s="146">
        <v>22</v>
      </c>
      <c r="C13" s="136">
        <v>263.8</v>
      </c>
      <c r="D13" s="136">
        <v>475.3</v>
      </c>
      <c r="E13" s="136">
        <v>527.9</v>
      </c>
      <c r="F13" s="136">
        <v>553.70000000000005</v>
      </c>
      <c r="G13" s="136">
        <v>1093.0999999999999</v>
      </c>
      <c r="H13" s="136">
        <v>497.5</v>
      </c>
      <c r="I13" s="136">
        <v>241.5</v>
      </c>
      <c r="J13" s="147">
        <v>435.4</v>
      </c>
      <c r="K13" s="136">
        <v>164.2</v>
      </c>
      <c r="L13" s="136">
        <v>318.2</v>
      </c>
      <c r="M13" s="136">
        <v>223</v>
      </c>
      <c r="N13" s="136">
        <v>434.5</v>
      </c>
      <c r="O13" s="136">
        <v>111.1</v>
      </c>
      <c r="P13" s="136">
        <v>104.8</v>
      </c>
      <c r="Q13" s="136">
        <v>312.5</v>
      </c>
      <c r="R13" s="147">
        <v>137.69999999999999</v>
      </c>
      <c r="S13" s="136">
        <v>124.9</v>
      </c>
      <c r="T13" s="136">
        <v>118.5</v>
      </c>
      <c r="U13" s="136">
        <v>63</v>
      </c>
      <c r="V13" s="136">
        <v>74</v>
      </c>
      <c r="W13" s="136">
        <v>13.8</v>
      </c>
      <c r="X13" s="136">
        <v>51.8</v>
      </c>
      <c r="Y13" s="136">
        <v>63.6</v>
      </c>
      <c r="Z13" s="147">
        <v>49.7</v>
      </c>
      <c r="AA13" s="119"/>
    </row>
    <row r="14" spans="1:27" ht="15.5">
      <c r="A14" s="119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19"/>
    </row>
    <row r="15" spans="1:27" ht="15.5">
      <c r="A15" s="119"/>
      <c r="B15" s="145"/>
      <c r="C15" s="138" t="s">
        <v>186</v>
      </c>
      <c r="D15" s="138"/>
      <c r="E15" s="138"/>
      <c r="F15" s="138"/>
      <c r="G15" s="138"/>
      <c r="H15" s="138"/>
      <c r="I15" s="124"/>
      <c r="J15" s="124"/>
      <c r="K15" s="138"/>
      <c r="L15" s="138"/>
      <c r="M15" s="138"/>
      <c r="N15" s="138"/>
      <c r="O15" s="138"/>
      <c r="P15" s="124"/>
      <c r="Q15" s="124"/>
      <c r="R15" s="138"/>
      <c r="S15" s="138"/>
      <c r="T15" s="138"/>
      <c r="U15" s="138"/>
      <c r="V15" s="124"/>
      <c r="W15" s="124"/>
      <c r="X15" s="124"/>
      <c r="Y15" s="124"/>
      <c r="Z15" s="124"/>
      <c r="AA15" s="119"/>
    </row>
    <row r="16" spans="1:27" ht="15.5" thickBot="1">
      <c r="A16" s="119"/>
      <c r="B16" s="128" t="s">
        <v>183</v>
      </c>
      <c r="C16" s="127" t="s">
        <v>145</v>
      </c>
      <c r="D16" s="127"/>
      <c r="E16" s="127"/>
      <c r="F16" s="127"/>
      <c r="G16" s="127"/>
      <c r="H16" s="127"/>
      <c r="I16" s="127"/>
      <c r="J16" s="140"/>
      <c r="K16" s="127" t="s">
        <v>252</v>
      </c>
      <c r="L16" s="127"/>
      <c r="M16" s="127"/>
      <c r="N16" s="127"/>
      <c r="O16" s="127"/>
      <c r="P16" s="127"/>
      <c r="Q16" s="127"/>
      <c r="R16" s="140"/>
      <c r="S16" s="127" t="s">
        <v>253</v>
      </c>
      <c r="T16" s="127"/>
      <c r="U16" s="127"/>
      <c r="V16" s="127"/>
      <c r="W16" s="127"/>
      <c r="X16" s="127"/>
      <c r="Y16" s="127"/>
      <c r="Z16" s="140"/>
      <c r="AA16" s="119"/>
    </row>
    <row r="17" spans="1:27" ht="14.5" thickTop="1">
      <c r="A17" s="119"/>
      <c r="B17" s="146">
        <v>0</v>
      </c>
      <c r="C17" s="136">
        <v>27.3</v>
      </c>
      <c r="D17" s="136">
        <v>28.8</v>
      </c>
      <c r="E17" s="136">
        <v>27.4</v>
      </c>
      <c r="F17" s="136">
        <v>30.7</v>
      </c>
      <c r="G17" s="136">
        <v>26.3</v>
      </c>
      <c r="H17" s="136">
        <v>25.8</v>
      </c>
      <c r="I17" s="136">
        <v>28.5</v>
      </c>
      <c r="J17" s="147">
        <v>31.7</v>
      </c>
      <c r="K17" s="136">
        <v>29.3</v>
      </c>
      <c r="L17" s="136">
        <v>26.5</v>
      </c>
      <c r="M17" s="136">
        <v>30.3</v>
      </c>
      <c r="N17" s="136">
        <v>29.1</v>
      </c>
      <c r="O17" s="136">
        <v>28.2</v>
      </c>
      <c r="P17" s="136">
        <v>29.3</v>
      </c>
      <c r="Q17" s="136">
        <v>27.9</v>
      </c>
      <c r="R17" s="147">
        <v>26.6</v>
      </c>
      <c r="S17" s="136">
        <v>26.9</v>
      </c>
      <c r="T17" s="136">
        <v>26</v>
      </c>
      <c r="U17" s="136">
        <v>24.1</v>
      </c>
      <c r="V17" s="136">
        <v>28.8</v>
      </c>
      <c r="W17" s="136">
        <v>29</v>
      </c>
      <c r="X17" s="136">
        <v>27.1</v>
      </c>
      <c r="Y17" s="136">
        <v>29.5</v>
      </c>
      <c r="Z17" s="147">
        <v>26.3</v>
      </c>
      <c r="AA17" s="119"/>
    </row>
    <row r="18" spans="1:27">
      <c r="A18" s="119"/>
      <c r="B18" s="146">
        <v>2</v>
      </c>
      <c r="C18" s="136">
        <v>27.8</v>
      </c>
      <c r="D18" s="136">
        <v>29.3</v>
      </c>
      <c r="E18" s="136">
        <v>27.9</v>
      </c>
      <c r="F18" s="136">
        <v>30.5</v>
      </c>
      <c r="G18" s="136">
        <v>26.5</v>
      </c>
      <c r="H18" s="136">
        <v>26.1</v>
      </c>
      <c r="I18" s="136">
        <v>28.2</v>
      </c>
      <c r="J18" s="147">
        <v>31.4</v>
      </c>
      <c r="K18" s="136">
        <v>28.5</v>
      </c>
      <c r="L18" s="136">
        <v>25.4</v>
      </c>
      <c r="M18" s="136">
        <v>29.1</v>
      </c>
      <c r="N18" s="136">
        <v>28.5</v>
      </c>
      <c r="O18" s="136">
        <v>26.3</v>
      </c>
      <c r="P18" s="136">
        <v>28.9</v>
      </c>
      <c r="Q18" s="136">
        <v>28.4</v>
      </c>
      <c r="R18" s="147">
        <v>27.3</v>
      </c>
      <c r="S18" s="136">
        <v>26.6</v>
      </c>
      <c r="T18" s="136">
        <v>25.6</v>
      </c>
      <c r="U18" s="136">
        <v>23.5</v>
      </c>
      <c r="V18" s="136">
        <v>28.6</v>
      </c>
      <c r="W18" s="136">
        <v>28.6</v>
      </c>
      <c r="X18" s="136">
        <v>26.7</v>
      </c>
      <c r="Y18" s="136">
        <v>30.2</v>
      </c>
      <c r="Z18" s="147">
        <v>26.7</v>
      </c>
      <c r="AA18" s="119"/>
    </row>
    <row r="19" spans="1:27">
      <c r="A19" s="119"/>
      <c r="B19" s="146">
        <v>6</v>
      </c>
      <c r="C19" s="136">
        <v>27.5</v>
      </c>
      <c r="D19" s="136">
        <v>28.6</v>
      </c>
      <c r="E19" s="136">
        <v>26.6</v>
      </c>
      <c r="F19" s="136">
        <v>29.8</v>
      </c>
      <c r="G19" s="136">
        <v>25.9</v>
      </c>
      <c r="H19" s="136">
        <v>26.3</v>
      </c>
      <c r="I19" s="136">
        <v>27.1</v>
      </c>
      <c r="J19" s="147">
        <v>30.7</v>
      </c>
      <c r="K19" s="136">
        <v>29</v>
      </c>
      <c r="L19" s="136">
        <v>27.9</v>
      </c>
      <c r="M19" s="136">
        <v>29.4</v>
      </c>
      <c r="N19" s="136">
        <v>29.5</v>
      </c>
      <c r="O19" s="136">
        <v>27</v>
      </c>
      <c r="P19" s="136">
        <v>29.4</v>
      </c>
      <c r="Q19" s="136">
        <v>24.5</v>
      </c>
      <c r="R19" s="147">
        <v>27.3</v>
      </c>
      <c r="S19" s="136">
        <v>27</v>
      </c>
      <c r="T19" s="136">
        <v>25.4</v>
      </c>
      <c r="U19" s="136">
        <v>23.7</v>
      </c>
      <c r="V19" s="136">
        <v>28.3</v>
      </c>
      <c r="W19" s="136">
        <v>29</v>
      </c>
      <c r="X19" s="136">
        <v>26.9</v>
      </c>
      <c r="Y19" s="136">
        <v>30.1</v>
      </c>
      <c r="Z19" s="147">
        <v>26.8</v>
      </c>
      <c r="AA19" s="119"/>
    </row>
    <row r="20" spans="1:27">
      <c r="A20" s="119"/>
      <c r="B20" s="146">
        <v>9</v>
      </c>
      <c r="C20" s="136">
        <v>27.4</v>
      </c>
      <c r="D20" s="136">
        <v>29.3</v>
      </c>
      <c r="E20" s="136">
        <v>27.3</v>
      </c>
      <c r="F20" s="136">
        <v>30.1</v>
      </c>
      <c r="G20" s="136">
        <v>26.9</v>
      </c>
      <c r="H20" s="136">
        <v>25.7</v>
      </c>
      <c r="I20" s="136">
        <v>27.3</v>
      </c>
      <c r="J20" s="147">
        <v>30.5</v>
      </c>
      <c r="K20" s="136">
        <v>28.4</v>
      </c>
      <c r="L20" s="136">
        <v>26.4</v>
      </c>
      <c r="M20" s="136">
        <v>28.4</v>
      </c>
      <c r="N20" s="136">
        <v>29</v>
      </c>
      <c r="O20" s="136">
        <v>26.5</v>
      </c>
      <c r="P20" s="136">
        <v>28.3</v>
      </c>
      <c r="Q20" s="136">
        <v>24.9</v>
      </c>
      <c r="R20" s="147">
        <v>26.6</v>
      </c>
      <c r="S20" s="136">
        <v>26.6</v>
      </c>
      <c r="T20" s="136">
        <v>25.5</v>
      </c>
      <c r="U20" s="136">
        <v>24.6</v>
      </c>
      <c r="V20" s="136">
        <v>28.4</v>
      </c>
      <c r="W20" s="136">
        <v>28.4</v>
      </c>
      <c r="X20" s="136">
        <v>26.6</v>
      </c>
      <c r="Y20" s="136">
        <v>28</v>
      </c>
      <c r="Z20" s="147">
        <v>26.6</v>
      </c>
      <c r="AA20" s="119"/>
    </row>
    <row r="21" spans="1:27">
      <c r="A21" s="119"/>
      <c r="B21" s="146">
        <v>13</v>
      </c>
      <c r="C21" s="136">
        <v>27.3</v>
      </c>
      <c r="D21" s="136">
        <v>29.4</v>
      </c>
      <c r="E21" s="136">
        <v>27.3</v>
      </c>
      <c r="F21" s="136">
        <v>30.6</v>
      </c>
      <c r="G21" s="136">
        <v>25.6</v>
      </c>
      <c r="H21" s="136">
        <v>25.5</v>
      </c>
      <c r="I21" s="136">
        <v>27.2</v>
      </c>
      <c r="J21" s="147">
        <v>31.1</v>
      </c>
      <c r="K21" s="136">
        <v>29.4</v>
      </c>
      <c r="L21" s="136">
        <v>27.1</v>
      </c>
      <c r="M21" s="136">
        <v>28.5</v>
      </c>
      <c r="N21" s="136">
        <v>29.9</v>
      </c>
      <c r="O21" s="136">
        <v>27.9</v>
      </c>
      <c r="P21" s="136">
        <v>28.6</v>
      </c>
      <c r="Q21" s="136">
        <v>27.6</v>
      </c>
      <c r="R21" s="147">
        <v>26.5</v>
      </c>
      <c r="S21" s="136">
        <v>27.2</v>
      </c>
      <c r="T21" s="136">
        <v>26</v>
      </c>
      <c r="U21" s="136">
        <v>24.5</v>
      </c>
      <c r="V21" s="136">
        <v>28</v>
      </c>
      <c r="W21" s="136">
        <v>29.1</v>
      </c>
      <c r="X21" s="136">
        <v>26.4</v>
      </c>
      <c r="Y21" s="136">
        <v>30.1</v>
      </c>
      <c r="Z21" s="147">
        <v>27.4</v>
      </c>
      <c r="AA21" s="119"/>
    </row>
    <row r="22" spans="1:27">
      <c r="A22" s="119"/>
      <c r="B22" s="146">
        <v>15</v>
      </c>
      <c r="C22" s="136">
        <v>27.3</v>
      </c>
      <c r="D22" s="136">
        <v>27.8</v>
      </c>
      <c r="E22" s="136">
        <v>26.4</v>
      </c>
      <c r="F22" s="136">
        <v>30.1</v>
      </c>
      <c r="G22" s="136">
        <v>25.3</v>
      </c>
      <c r="H22" s="136">
        <v>26</v>
      </c>
      <c r="I22" s="136">
        <v>26.9</v>
      </c>
      <c r="J22" s="147">
        <v>30.8</v>
      </c>
      <c r="K22" s="136">
        <v>29</v>
      </c>
      <c r="L22" s="136">
        <v>27</v>
      </c>
      <c r="M22" s="136">
        <v>29.2</v>
      </c>
      <c r="N22" s="136">
        <v>30.6</v>
      </c>
      <c r="O22" s="136">
        <v>27.7</v>
      </c>
      <c r="P22" s="136">
        <v>29.5</v>
      </c>
      <c r="Q22" s="136">
        <v>27.5</v>
      </c>
      <c r="R22" s="147">
        <v>26.7</v>
      </c>
      <c r="S22" s="136">
        <v>26.8</v>
      </c>
      <c r="T22" s="136">
        <v>26.6</v>
      </c>
      <c r="U22" s="136">
        <v>24.3</v>
      </c>
      <c r="V22" s="136">
        <v>27.9</v>
      </c>
      <c r="W22" s="136">
        <v>29.7</v>
      </c>
      <c r="X22" s="136">
        <v>27.1</v>
      </c>
      <c r="Y22" s="136">
        <v>30.3</v>
      </c>
      <c r="Z22" s="147">
        <v>28.1</v>
      </c>
      <c r="AA22" s="119"/>
    </row>
    <row r="23" spans="1:27">
      <c r="A23" s="119"/>
      <c r="B23" s="146">
        <v>19</v>
      </c>
      <c r="C23" s="136">
        <v>27.2</v>
      </c>
      <c r="D23" s="136">
        <v>27.2</v>
      </c>
      <c r="E23" s="136">
        <v>27.7</v>
      </c>
      <c r="F23" s="136">
        <v>29.8</v>
      </c>
      <c r="G23" s="136">
        <v>25.1</v>
      </c>
      <c r="H23" s="136">
        <v>27</v>
      </c>
      <c r="I23" s="136">
        <v>27.1</v>
      </c>
      <c r="J23" s="147">
        <v>30.8</v>
      </c>
      <c r="K23" s="136">
        <v>29.7</v>
      </c>
      <c r="L23" s="136">
        <v>26.8</v>
      </c>
      <c r="M23" s="136">
        <v>28.7</v>
      </c>
      <c r="N23" s="136">
        <v>30.2</v>
      </c>
      <c r="O23" s="136">
        <v>28.4</v>
      </c>
      <c r="P23" s="136">
        <v>29.4</v>
      </c>
      <c r="Q23" s="136">
        <v>28</v>
      </c>
      <c r="R23" s="147">
        <v>25.8</v>
      </c>
      <c r="S23" s="136">
        <v>26.6</v>
      </c>
      <c r="T23" s="136">
        <v>26.3</v>
      </c>
      <c r="U23" s="136">
        <v>23.8</v>
      </c>
      <c r="V23" s="136">
        <v>28.2</v>
      </c>
      <c r="W23" s="136">
        <v>29.8</v>
      </c>
      <c r="X23" s="136">
        <v>26.8</v>
      </c>
      <c r="Y23" s="136">
        <v>29</v>
      </c>
      <c r="Z23" s="147">
        <v>28.6</v>
      </c>
      <c r="AA23" s="119"/>
    </row>
    <row r="24" spans="1:27">
      <c r="A24" s="119"/>
      <c r="B24" s="146">
        <v>22</v>
      </c>
      <c r="C24" s="136">
        <v>26.9</v>
      </c>
      <c r="D24" s="136">
        <v>28.1</v>
      </c>
      <c r="E24" s="136">
        <v>28.4</v>
      </c>
      <c r="F24" s="136">
        <v>30.2</v>
      </c>
      <c r="G24" s="136">
        <v>24.9</v>
      </c>
      <c r="H24" s="136">
        <v>26.2</v>
      </c>
      <c r="I24" s="136">
        <v>26.8</v>
      </c>
      <c r="J24" s="147">
        <v>30.2</v>
      </c>
      <c r="K24" s="136">
        <v>29.3</v>
      </c>
      <c r="L24" s="136">
        <v>26.5</v>
      </c>
      <c r="M24" s="136">
        <v>29.2</v>
      </c>
      <c r="N24" s="136">
        <v>29.8</v>
      </c>
      <c r="O24" s="136">
        <v>27.7</v>
      </c>
      <c r="P24" s="136">
        <v>29.9</v>
      </c>
      <c r="Q24" s="136">
        <v>27.6</v>
      </c>
      <c r="R24" s="147">
        <v>26.3</v>
      </c>
      <c r="S24" s="136">
        <v>26.4</v>
      </c>
      <c r="T24" s="136">
        <v>26.7</v>
      </c>
      <c r="U24" s="136">
        <v>24.2</v>
      </c>
      <c r="V24" s="136">
        <v>28</v>
      </c>
      <c r="W24" s="136">
        <v>29.1</v>
      </c>
      <c r="X24" s="136">
        <v>26</v>
      </c>
      <c r="Y24" s="136">
        <v>29.3</v>
      </c>
      <c r="Z24" s="147">
        <v>27.6</v>
      </c>
      <c r="AA24" s="119"/>
    </row>
    <row r="25" spans="1:27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</row>
    <row r="26" spans="1:27">
      <c r="A26" s="119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AA5EA-D080-4AEE-A8DB-91B1FBF63F22}">
  <dimension ref="A1:E16"/>
  <sheetViews>
    <sheetView zoomScale="85" zoomScaleNormal="85" workbookViewId="0">
      <selection activeCell="C22" sqref="C22"/>
    </sheetView>
  </sheetViews>
  <sheetFormatPr defaultColWidth="9" defaultRowHeight="15.5"/>
  <cols>
    <col min="1" max="1" width="13.9140625" style="29" customWidth="1"/>
    <col min="2" max="2" width="7.58203125" style="29" bestFit="1" customWidth="1"/>
    <col min="3" max="4" width="9.6640625" style="29" bestFit="1" customWidth="1"/>
    <col min="5" max="16384" width="9" style="29"/>
  </cols>
  <sheetData>
    <row r="1" spans="1:5" ht="18">
      <c r="A1" s="47" t="s">
        <v>60</v>
      </c>
    </row>
    <row r="2" spans="1:5">
      <c r="A2" s="50" t="s">
        <v>189</v>
      </c>
    </row>
    <row r="3" spans="1:5">
      <c r="A3" s="123"/>
      <c r="B3" s="123"/>
      <c r="C3" s="123"/>
      <c r="D3" s="123"/>
      <c r="E3" s="123"/>
    </row>
    <row r="4" spans="1:5">
      <c r="A4" s="123"/>
      <c r="B4" s="138" t="s">
        <v>190</v>
      </c>
      <c r="C4" s="124"/>
      <c r="D4" s="124"/>
      <c r="E4" s="123"/>
    </row>
    <row r="5" spans="1:5" ht="16" thickBot="1">
      <c r="A5" s="123"/>
      <c r="B5" s="36" t="s">
        <v>191</v>
      </c>
      <c r="C5" s="127" t="s">
        <v>249</v>
      </c>
      <c r="D5" s="127" t="s">
        <v>250</v>
      </c>
      <c r="E5" s="123"/>
    </row>
    <row r="6" spans="1:5" ht="16" thickTop="1">
      <c r="A6" s="123"/>
      <c r="B6" s="144">
        <v>207.07499999999999</v>
      </c>
      <c r="C6" s="144">
        <v>60.360999999999997</v>
      </c>
      <c r="D6" s="144">
        <v>59.293999999999997</v>
      </c>
      <c r="E6" s="123"/>
    </row>
    <row r="7" spans="1:5">
      <c r="A7" s="123"/>
      <c r="B7" s="144">
        <v>190.976</v>
      </c>
      <c r="C7" s="144">
        <v>54.719000000000001</v>
      </c>
      <c r="D7" s="144">
        <v>0.34699999999999998</v>
      </c>
      <c r="E7" s="123"/>
    </row>
    <row r="8" spans="1:5">
      <c r="A8" s="123"/>
      <c r="B8" s="144">
        <v>165.959</v>
      </c>
      <c r="C8" s="144">
        <v>76.945999999999998</v>
      </c>
      <c r="D8" s="144">
        <v>0.71699999999999997</v>
      </c>
      <c r="E8" s="123"/>
    </row>
    <row r="9" spans="1:5">
      <c r="A9" s="123"/>
      <c r="B9" s="144">
        <v>172.023</v>
      </c>
      <c r="C9" s="144">
        <v>90.238</v>
      </c>
      <c r="D9" s="144">
        <v>16.114999999999998</v>
      </c>
      <c r="E9" s="123"/>
    </row>
    <row r="10" spans="1:5">
      <c r="A10" s="123"/>
      <c r="B10" s="144">
        <v>168.59</v>
      </c>
      <c r="C10" s="144">
        <v>80.846000000000004</v>
      </c>
      <c r="D10" s="144">
        <v>16.571000000000002</v>
      </c>
      <c r="E10" s="123"/>
    </row>
    <row r="11" spans="1:5">
      <c r="A11" s="123"/>
      <c r="B11" s="144">
        <v>210.917</v>
      </c>
      <c r="C11" s="144">
        <v>116.926</v>
      </c>
      <c r="D11" s="144">
        <v>4.5149999999999997</v>
      </c>
      <c r="E11" s="123"/>
    </row>
    <row r="12" spans="1:5">
      <c r="A12" s="123"/>
      <c r="B12" s="144">
        <v>172.40199999999999</v>
      </c>
      <c r="C12" s="144">
        <v>83.19</v>
      </c>
      <c r="D12" s="144">
        <v>62.709000000000003</v>
      </c>
      <c r="E12" s="123"/>
    </row>
    <row r="13" spans="1:5">
      <c r="A13" s="123"/>
      <c r="B13" s="144">
        <v>161.15</v>
      </c>
      <c r="C13" s="144">
        <v>137.095</v>
      </c>
      <c r="D13" s="144">
        <v>7.7350000000000003</v>
      </c>
      <c r="E13" s="123"/>
    </row>
    <row r="14" spans="1:5">
      <c r="A14" s="123"/>
      <c r="B14" s="123"/>
      <c r="C14" s="123"/>
      <c r="D14" s="123"/>
      <c r="E14" s="123"/>
    </row>
    <row r="15" spans="1:5">
      <c r="A15" s="123"/>
      <c r="B15" s="123"/>
      <c r="C15" s="123"/>
      <c r="D15" s="123"/>
      <c r="E15" s="123"/>
    </row>
    <row r="16" spans="1:5">
      <c r="A16" s="123"/>
      <c r="B16" s="123"/>
      <c r="C16" s="123"/>
      <c r="D16" s="123"/>
      <c r="E16" s="123"/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80242-6F60-4952-A85C-77D9C06CCB1D}">
  <dimension ref="A1:G15"/>
  <sheetViews>
    <sheetView zoomScale="85" zoomScaleNormal="85" workbookViewId="0">
      <selection activeCell="B16" sqref="B16"/>
    </sheetView>
  </sheetViews>
  <sheetFormatPr defaultRowHeight="14"/>
  <cols>
    <col min="1" max="1" width="18.08203125" customWidth="1"/>
    <col min="2" max="2" width="17.08203125" bestFit="1" customWidth="1"/>
    <col min="3" max="6" width="6.6640625" bestFit="1" customWidth="1"/>
  </cols>
  <sheetData>
    <row r="1" spans="1:7" ht="18">
      <c r="A1" s="47" t="s">
        <v>306</v>
      </c>
    </row>
    <row r="2" spans="1:7" ht="14.5">
      <c r="A2" s="50" t="s">
        <v>192</v>
      </c>
    </row>
    <row r="3" spans="1:7">
      <c r="A3" s="119"/>
      <c r="B3" s="119"/>
      <c r="C3" s="119"/>
      <c r="D3" s="119"/>
      <c r="E3" s="119"/>
      <c r="F3" s="119"/>
      <c r="G3" s="119"/>
    </row>
    <row r="4" spans="1:7" ht="15.5">
      <c r="A4" s="119"/>
      <c r="B4" s="137"/>
      <c r="C4" s="138" t="s">
        <v>193</v>
      </c>
      <c r="D4" s="124"/>
      <c r="E4" s="125"/>
      <c r="F4" s="125"/>
      <c r="G4" s="119"/>
    </row>
    <row r="5" spans="1:7" ht="14.5" thickBot="1">
      <c r="A5" s="119"/>
      <c r="B5" s="128" t="s">
        <v>73</v>
      </c>
      <c r="C5" s="139" t="s">
        <v>194</v>
      </c>
      <c r="D5" s="140"/>
      <c r="E5" s="127" t="s">
        <v>195</v>
      </c>
      <c r="F5" s="127"/>
      <c r="G5" s="119"/>
    </row>
    <row r="6" spans="1:7" ht="14.5" thickTop="1">
      <c r="A6" s="119"/>
      <c r="B6" s="131">
        <v>1.0000000000000001E-5</v>
      </c>
      <c r="C6" s="132">
        <v>88.096641000000005</v>
      </c>
      <c r="D6" s="142">
        <v>80.368258999999995</v>
      </c>
      <c r="E6" s="132">
        <v>5.1583030000000001</v>
      </c>
      <c r="F6" s="132">
        <v>15.280645</v>
      </c>
      <c r="G6" s="119"/>
    </row>
    <row r="7" spans="1:7">
      <c r="A7" s="119"/>
      <c r="B7" s="131">
        <v>3.0000000000000001E-6</v>
      </c>
      <c r="C7" s="132">
        <v>32.265774999999998</v>
      </c>
      <c r="D7" s="143">
        <v>21.245515000000001</v>
      </c>
      <c r="E7" s="132">
        <v>2.0629460000000002</v>
      </c>
      <c r="F7" s="132">
        <v>1.2272E-2</v>
      </c>
      <c r="G7" s="119"/>
    </row>
    <row r="8" spans="1:7">
      <c r="A8" s="119"/>
      <c r="B8" s="131">
        <v>9.9999999999999995E-7</v>
      </c>
      <c r="C8" s="132">
        <v>2.2125940000000002</v>
      </c>
      <c r="D8" s="143">
        <v>3.7145769999999998</v>
      </c>
      <c r="E8" s="132">
        <v>-4.1137170000000003</v>
      </c>
      <c r="F8" s="132">
        <v>-0.63088500000000003</v>
      </c>
      <c r="G8" s="119"/>
    </row>
    <row r="9" spans="1:7">
      <c r="A9" s="119"/>
      <c r="B9" s="131">
        <v>2.9999999999999999E-7</v>
      </c>
      <c r="C9" s="132">
        <v>-3.09903</v>
      </c>
      <c r="D9" s="143">
        <v>-5.9227210000000001</v>
      </c>
      <c r="E9" s="132">
        <v>6.5032040000000002</v>
      </c>
      <c r="F9" s="132">
        <v>-3.9091659999999999</v>
      </c>
      <c r="G9" s="119"/>
    </row>
    <row r="10" spans="1:7">
      <c r="A10" s="119"/>
      <c r="B10" s="131">
        <v>9.9999999999999995E-8</v>
      </c>
      <c r="C10" s="132">
        <v>-2.989468</v>
      </c>
      <c r="D10" s="143">
        <v>-4.637194</v>
      </c>
      <c r="E10" s="132">
        <v>-4.489757</v>
      </c>
      <c r="F10" s="132">
        <v>-3.7314590000000001</v>
      </c>
      <c r="G10" s="119"/>
    </row>
    <row r="11" spans="1:7">
      <c r="A11" s="119"/>
      <c r="B11" s="131">
        <v>2.9999999999999997E-8</v>
      </c>
      <c r="C11" s="132">
        <v>-1.2838210000000001</v>
      </c>
      <c r="D11" s="143">
        <v>-2.580997</v>
      </c>
      <c r="E11" s="132">
        <v>-4.4426129999999997</v>
      </c>
      <c r="F11" s="132">
        <v>-4.8381990000000004</v>
      </c>
      <c r="G11" s="119"/>
    </row>
    <row r="12" spans="1:7">
      <c r="A12" s="119"/>
      <c r="B12" s="131">
        <v>1E-8</v>
      </c>
      <c r="C12" s="132">
        <v>-5.6568810000000003</v>
      </c>
      <c r="D12" s="143">
        <v>0.53313500000000003</v>
      </c>
      <c r="E12" s="132">
        <v>-4.9975889999999996</v>
      </c>
      <c r="F12" s="132">
        <v>-4.5684709999999997</v>
      </c>
      <c r="G12" s="119"/>
    </row>
    <row r="13" spans="1:7">
      <c r="A13" s="119"/>
      <c r="B13" s="119"/>
      <c r="C13" s="119"/>
      <c r="D13" s="119"/>
      <c r="E13" s="119"/>
      <c r="F13" s="119"/>
      <c r="G13" s="119"/>
    </row>
    <row r="14" spans="1:7">
      <c r="A14" s="119"/>
      <c r="B14" s="119"/>
      <c r="C14" s="119"/>
      <c r="D14" s="119"/>
      <c r="E14" s="119"/>
      <c r="F14" s="119"/>
      <c r="G14" s="119"/>
    </row>
    <row r="15" spans="1:7">
      <c r="A15" s="119"/>
      <c r="B15" s="119"/>
      <c r="C15" s="119"/>
      <c r="D15" s="119"/>
      <c r="E15" s="119"/>
      <c r="F15" s="119"/>
      <c r="G15" s="119"/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11242-9A87-4B7B-8F15-330B9FC093DB}">
  <dimension ref="A1:N26"/>
  <sheetViews>
    <sheetView zoomScale="85" zoomScaleNormal="85" workbookViewId="0"/>
  </sheetViews>
  <sheetFormatPr defaultRowHeight="14"/>
  <cols>
    <col min="1" max="1" width="17" customWidth="1"/>
    <col min="2" max="2" width="17.08203125" bestFit="1" customWidth="1"/>
    <col min="3" max="12" width="6.6640625" bestFit="1" customWidth="1"/>
  </cols>
  <sheetData>
    <row r="1" spans="1:14" ht="18">
      <c r="A1" s="47" t="s">
        <v>305</v>
      </c>
    </row>
    <row r="2" spans="1:14" ht="14.5">
      <c r="A2" s="50" t="s">
        <v>192</v>
      </c>
    </row>
    <row r="3" spans="1:14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</row>
    <row r="4" spans="1:14" ht="15.5">
      <c r="A4" s="119"/>
      <c r="B4" s="137"/>
      <c r="C4" s="138" t="s">
        <v>196</v>
      </c>
      <c r="D4" s="124"/>
      <c r="E4" s="125"/>
      <c r="F4" s="125"/>
      <c r="G4" s="125"/>
      <c r="H4" s="125"/>
      <c r="I4" s="125"/>
      <c r="J4" s="125"/>
      <c r="K4" s="125"/>
      <c r="L4" s="125"/>
      <c r="M4" s="119"/>
      <c r="N4" s="119"/>
    </row>
    <row r="5" spans="1:14" ht="14.5" thickBot="1">
      <c r="A5" s="119"/>
      <c r="B5" s="128" t="s">
        <v>73</v>
      </c>
      <c r="C5" s="139" t="s">
        <v>197</v>
      </c>
      <c r="D5" s="140"/>
      <c r="E5" s="127" t="s">
        <v>198</v>
      </c>
      <c r="F5" s="140"/>
      <c r="G5" s="141" t="s">
        <v>199</v>
      </c>
      <c r="H5" s="141"/>
      <c r="I5" s="127" t="s">
        <v>78</v>
      </c>
      <c r="J5" s="140"/>
      <c r="K5" s="127" t="s">
        <v>200</v>
      </c>
      <c r="L5" s="140"/>
      <c r="M5" s="119"/>
      <c r="N5" s="119"/>
    </row>
    <row r="6" spans="1:14" ht="14.5" thickTop="1">
      <c r="A6" s="119"/>
      <c r="B6" s="131">
        <v>1.0000000000000001E-5</v>
      </c>
      <c r="C6" s="132">
        <v>92.399490999999998</v>
      </c>
      <c r="D6" s="142">
        <v>95.982782</v>
      </c>
      <c r="E6" s="132">
        <v>86.686256</v>
      </c>
      <c r="F6" s="142">
        <v>89.249019000000004</v>
      </c>
      <c r="G6" s="132">
        <v>95.516457000000003</v>
      </c>
      <c r="H6" s="142">
        <v>96.169312000000005</v>
      </c>
      <c r="I6" s="132">
        <v>91.576627999999999</v>
      </c>
      <c r="J6" s="142">
        <v>92.820847000000001</v>
      </c>
      <c r="K6" s="132">
        <v>90.199354999999997</v>
      </c>
      <c r="L6" s="142">
        <v>89.030900000000003</v>
      </c>
      <c r="M6" s="119"/>
      <c r="N6" s="119"/>
    </row>
    <row r="7" spans="1:14">
      <c r="A7" s="119"/>
      <c r="B7" s="131">
        <v>3.0000000000000001E-6</v>
      </c>
      <c r="C7" s="132">
        <v>50.646923000000001</v>
      </c>
      <c r="D7" s="143">
        <v>51.627879</v>
      </c>
      <c r="E7" s="132">
        <v>34.400405999999997</v>
      </c>
      <c r="F7" s="143">
        <v>35.167929000000001</v>
      </c>
      <c r="G7" s="132">
        <v>78.849031999999994</v>
      </c>
      <c r="H7" s="143">
        <v>81.355025999999995</v>
      </c>
      <c r="I7" s="132">
        <v>69.197663000000006</v>
      </c>
      <c r="J7" s="143">
        <v>70.067048999999997</v>
      </c>
      <c r="K7" s="132">
        <v>54.287976</v>
      </c>
      <c r="L7" s="143">
        <v>52.279183000000003</v>
      </c>
      <c r="M7" s="119"/>
      <c r="N7" s="119"/>
    </row>
    <row r="8" spans="1:14">
      <c r="A8" s="119"/>
      <c r="B8" s="131">
        <v>9.9999999999999995E-7</v>
      </c>
      <c r="C8" s="132">
        <v>14.25009</v>
      </c>
      <c r="D8" s="143">
        <v>10.249993999999999</v>
      </c>
      <c r="E8" s="132">
        <v>9.2059499999999996</v>
      </c>
      <c r="F8" s="143">
        <v>8.4594959999999997</v>
      </c>
      <c r="G8" s="132">
        <v>36.257354999999997</v>
      </c>
      <c r="H8" s="143">
        <v>35.378847999999998</v>
      </c>
      <c r="I8" s="132">
        <v>28.228272</v>
      </c>
      <c r="J8" s="143">
        <v>24.720555000000001</v>
      </c>
      <c r="K8" s="132">
        <v>19.167456999999999</v>
      </c>
      <c r="L8" s="143">
        <v>14.552139</v>
      </c>
      <c r="M8" s="119"/>
      <c r="N8" s="119"/>
    </row>
    <row r="9" spans="1:14">
      <c r="A9" s="119"/>
      <c r="B9" s="131">
        <v>2.9999999999999999E-7</v>
      </c>
      <c r="C9" s="132">
        <v>0.54268000000000005</v>
      </c>
      <c r="D9" s="143">
        <v>-5.8602879999999997</v>
      </c>
      <c r="E9" s="132">
        <v>-0.61410100000000001</v>
      </c>
      <c r="F9" s="143">
        <v>-2.4707300000000001</v>
      </c>
      <c r="G9" s="132">
        <v>4.2410379999999996</v>
      </c>
      <c r="H9" s="143">
        <v>2.4235359999999999</v>
      </c>
      <c r="I9" s="132">
        <v>6.3919670000000002</v>
      </c>
      <c r="J9" s="143">
        <v>4.4091820000000004</v>
      </c>
      <c r="K9" s="132">
        <v>5.6745419999999998</v>
      </c>
      <c r="L9" s="143">
        <v>3.794095</v>
      </c>
      <c r="M9" s="119"/>
      <c r="N9" s="119"/>
    </row>
    <row r="10" spans="1:14">
      <c r="A10" s="119"/>
      <c r="B10" s="131">
        <v>9.9999999999999995E-8</v>
      </c>
      <c r="C10" s="132">
        <v>-3.1770710000000002</v>
      </c>
      <c r="D10" s="143">
        <v>-4.6395720000000003</v>
      </c>
      <c r="E10" s="132">
        <v>-8.1768429999999999</v>
      </c>
      <c r="F10" s="143">
        <v>-3.6164550000000002</v>
      </c>
      <c r="G10" s="132">
        <v>-3.8413789999999999</v>
      </c>
      <c r="H10" s="143">
        <v>-2.7584719999999998</v>
      </c>
      <c r="I10" s="132">
        <v>-1.1047370000000001</v>
      </c>
      <c r="J10" s="143">
        <v>-4.6481659999999998</v>
      </c>
      <c r="K10" s="132">
        <v>2.687853</v>
      </c>
      <c r="L10" s="143">
        <v>-2.639265</v>
      </c>
      <c r="M10" s="119"/>
      <c r="N10" s="119"/>
    </row>
    <row r="11" spans="1:14">
      <c r="A11" s="119"/>
      <c r="B11" s="131">
        <v>2.9999999999999997E-8</v>
      </c>
      <c r="C11" s="132">
        <v>-5.34558</v>
      </c>
      <c r="D11" s="143">
        <v>-4.1242869999999998</v>
      </c>
      <c r="E11" s="132">
        <v>-1.723009</v>
      </c>
      <c r="F11" s="143">
        <v>-8.448245</v>
      </c>
      <c r="G11" s="132">
        <v>-3.271976</v>
      </c>
      <c r="H11" s="143">
        <v>-9.3725380000000005</v>
      </c>
      <c r="I11" s="132">
        <v>-3.6473399999999998</v>
      </c>
      <c r="J11" s="143">
        <v>-8.510745</v>
      </c>
      <c r="K11" s="132">
        <v>-2.728192</v>
      </c>
      <c r="L11" s="143">
        <v>-1.760024</v>
      </c>
      <c r="M11" s="119"/>
      <c r="N11" s="119"/>
    </row>
    <row r="12" spans="1:14">
      <c r="A12" s="119"/>
      <c r="B12" s="131">
        <v>1E-8</v>
      </c>
      <c r="C12" s="132">
        <v>-6.7641369999999998</v>
      </c>
      <c r="D12" s="143">
        <v>0.53340299999999996</v>
      </c>
      <c r="E12" s="132">
        <v>-7.6411300000000004</v>
      </c>
      <c r="F12" s="143">
        <v>-1.791561</v>
      </c>
      <c r="G12" s="132">
        <v>-5.2845060000000004</v>
      </c>
      <c r="H12" s="143">
        <v>0.55006200000000005</v>
      </c>
      <c r="I12" s="132">
        <v>-6.5561189999999998</v>
      </c>
      <c r="J12" s="143">
        <v>0.44526199999999999</v>
      </c>
      <c r="K12" s="132">
        <v>-5.610913</v>
      </c>
      <c r="L12" s="143">
        <v>-2.6172559999999998</v>
      </c>
      <c r="M12" s="119"/>
      <c r="N12" s="119"/>
    </row>
    <row r="13" spans="1:14">
      <c r="A13" s="119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</row>
    <row r="14" spans="1:14">
      <c r="A14" s="119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</row>
    <row r="15" spans="1:14" ht="15.5">
      <c r="A15" s="119"/>
      <c r="B15" s="137"/>
      <c r="C15" s="138" t="s">
        <v>201</v>
      </c>
      <c r="D15" s="124"/>
      <c r="E15" s="125"/>
      <c r="F15" s="125"/>
      <c r="G15" s="125"/>
      <c r="H15" s="125"/>
      <c r="I15" s="125"/>
      <c r="J15" s="125"/>
      <c r="K15" s="125"/>
      <c r="L15" s="125"/>
      <c r="M15" s="119"/>
      <c r="N15" s="119"/>
    </row>
    <row r="16" spans="1:14" ht="14.5" thickBot="1">
      <c r="A16" s="119"/>
      <c r="B16" s="128" t="s">
        <v>73</v>
      </c>
      <c r="C16" s="139" t="s">
        <v>197</v>
      </c>
      <c r="D16" s="140"/>
      <c r="E16" s="127" t="s">
        <v>198</v>
      </c>
      <c r="F16" s="140"/>
      <c r="G16" s="141" t="s">
        <v>199</v>
      </c>
      <c r="H16" s="141"/>
      <c r="I16" s="127" t="s">
        <v>78</v>
      </c>
      <c r="J16" s="140"/>
      <c r="K16" s="127" t="s">
        <v>200</v>
      </c>
      <c r="L16" s="140"/>
      <c r="M16" s="119"/>
      <c r="N16" s="119"/>
    </row>
    <row r="17" spans="1:14" ht="14.5" thickTop="1">
      <c r="A17" s="119"/>
      <c r="B17" s="131">
        <v>1.0000000000000001E-5</v>
      </c>
      <c r="C17" s="132">
        <v>95.006043000000005</v>
      </c>
      <c r="D17" s="142">
        <v>92.471546000000004</v>
      </c>
      <c r="E17" s="132">
        <v>95.106857000000005</v>
      </c>
      <c r="F17" s="142">
        <v>94.134960000000007</v>
      </c>
      <c r="G17" s="132">
        <v>97.823544999999996</v>
      </c>
      <c r="H17" s="142">
        <v>97.274293999999998</v>
      </c>
      <c r="I17" s="132">
        <v>97.465919999999997</v>
      </c>
      <c r="J17" s="142">
        <v>96.224729999999994</v>
      </c>
      <c r="K17" s="132">
        <v>92.131634000000005</v>
      </c>
      <c r="L17" s="142">
        <v>89.828642000000002</v>
      </c>
      <c r="M17" s="119"/>
      <c r="N17" s="119"/>
    </row>
    <row r="18" spans="1:14">
      <c r="A18" s="119"/>
      <c r="B18" s="131">
        <v>3.0000000000000001E-6</v>
      </c>
      <c r="C18" s="132">
        <v>62.533661000000002</v>
      </c>
      <c r="D18" s="143">
        <v>58.126438</v>
      </c>
      <c r="E18" s="132">
        <v>82.746184999999997</v>
      </c>
      <c r="F18" s="143">
        <v>82.138288000000003</v>
      </c>
      <c r="G18" s="132">
        <v>93.873953999999998</v>
      </c>
      <c r="H18" s="143">
        <v>95.123737000000006</v>
      </c>
      <c r="I18" s="132">
        <v>94.022052000000002</v>
      </c>
      <c r="J18" s="143">
        <v>93.624336</v>
      </c>
      <c r="K18" s="132">
        <v>58.515084000000002</v>
      </c>
      <c r="L18" s="143">
        <v>51.407353999999998</v>
      </c>
      <c r="M18" s="119"/>
      <c r="N18" s="119"/>
    </row>
    <row r="19" spans="1:14">
      <c r="A19" s="119"/>
      <c r="B19" s="131">
        <v>9.9999999999999995E-7</v>
      </c>
      <c r="C19" s="132">
        <v>26.690104000000002</v>
      </c>
      <c r="D19" s="143">
        <v>19.314972999999998</v>
      </c>
      <c r="E19" s="132">
        <v>59.719622000000001</v>
      </c>
      <c r="F19" s="143">
        <v>55.37565</v>
      </c>
      <c r="G19" s="132">
        <v>89.327409000000003</v>
      </c>
      <c r="H19" s="143">
        <v>87.164387000000005</v>
      </c>
      <c r="I19" s="132">
        <v>89.943360999999996</v>
      </c>
      <c r="J19" s="143">
        <v>90.659341999999995</v>
      </c>
      <c r="K19" s="132">
        <v>21.270629</v>
      </c>
      <c r="L19" s="143">
        <v>18.25516</v>
      </c>
      <c r="M19" s="119"/>
      <c r="N19" s="119"/>
    </row>
    <row r="20" spans="1:14">
      <c r="A20" s="119"/>
      <c r="B20" s="131">
        <v>2.9999999999999999E-7</v>
      </c>
      <c r="C20" s="132">
        <v>8.664059</v>
      </c>
      <c r="D20" s="143">
        <v>-0.57822300000000004</v>
      </c>
      <c r="E20" s="132">
        <v>21.425357000000002</v>
      </c>
      <c r="F20" s="143">
        <v>19.027799999999999</v>
      </c>
      <c r="G20" s="132">
        <v>60.211058000000001</v>
      </c>
      <c r="H20" s="143">
        <v>55.391365999999998</v>
      </c>
      <c r="I20" s="132">
        <v>81.561936000000003</v>
      </c>
      <c r="J20" s="143">
        <v>79.556562</v>
      </c>
      <c r="K20" s="132">
        <v>7.3181130000000003</v>
      </c>
      <c r="L20" s="143">
        <v>5.7516400000000001</v>
      </c>
      <c r="M20" s="119"/>
      <c r="N20" s="119"/>
    </row>
    <row r="21" spans="1:14">
      <c r="A21" s="119"/>
      <c r="B21" s="131">
        <v>9.9999999999999995E-8</v>
      </c>
      <c r="C21" s="132">
        <v>0.23152900000000001</v>
      </c>
      <c r="D21" s="143">
        <v>-1.0323549999999999</v>
      </c>
      <c r="E21" s="132">
        <v>6.2685560000000002</v>
      </c>
      <c r="F21" s="143">
        <v>8.2702010000000001</v>
      </c>
      <c r="G21" s="132">
        <v>17.981506</v>
      </c>
      <c r="H21" s="143">
        <v>12.571714</v>
      </c>
      <c r="I21" s="132">
        <v>38.231425000000002</v>
      </c>
      <c r="J21" s="143">
        <v>32.981692000000002</v>
      </c>
      <c r="K21" s="132">
        <v>4.7045029999999999</v>
      </c>
      <c r="L21" s="143">
        <v>4.5501139999999998</v>
      </c>
      <c r="M21" s="119"/>
      <c r="N21" s="119"/>
    </row>
    <row r="22" spans="1:14">
      <c r="A22" s="119"/>
      <c r="B22" s="131">
        <v>2.9999999999999997E-8</v>
      </c>
      <c r="C22" s="132">
        <v>-3.074481</v>
      </c>
      <c r="D22" s="143">
        <v>-2.9270809999999998</v>
      </c>
      <c r="E22" s="132">
        <v>-1.2249760000000001</v>
      </c>
      <c r="F22" s="143">
        <v>-4.5953410000000003</v>
      </c>
      <c r="G22" s="132">
        <v>1.9261509999999999</v>
      </c>
      <c r="H22" s="143">
        <v>6.7908999999999997E-2</v>
      </c>
      <c r="I22" s="132">
        <v>3.1610360000000002</v>
      </c>
      <c r="J22" s="143">
        <v>3.2555339999999999</v>
      </c>
      <c r="K22" s="132">
        <v>3.3579400000000001</v>
      </c>
      <c r="L22" s="143">
        <v>3.894406</v>
      </c>
      <c r="M22" s="119"/>
      <c r="N22" s="119"/>
    </row>
    <row r="23" spans="1:14">
      <c r="A23" s="119"/>
      <c r="B23" s="131">
        <v>1E-8</v>
      </c>
      <c r="C23" s="132">
        <v>-5.8217359999999996</v>
      </c>
      <c r="D23" s="143">
        <v>2.0153859999999999</v>
      </c>
      <c r="E23" s="132">
        <v>-8.3856260000000002</v>
      </c>
      <c r="F23" s="143">
        <v>-1.446167</v>
      </c>
      <c r="G23" s="132">
        <v>-1.5795239999999999</v>
      </c>
      <c r="H23" s="143">
        <v>1.987511</v>
      </c>
      <c r="I23" s="132">
        <v>2.064705</v>
      </c>
      <c r="J23" s="143">
        <v>4.8489760000000004</v>
      </c>
      <c r="K23" s="132">
        <v>-0.42341600000000001</v>
      </c>
      <c r="L23" s="143">
        <v>1.0966419999999999</v>
      </c>
      <c r="M23" s="119"/>
      <c r="N23" s="119"/>
    </row>
    <row r="24" spans="1:14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</row>
    <row r="25" spans="1:14">
      <c r="A25" s="119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</row>
    <row r="26" spans="1:14">
      <c r="A26" s="119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C4B0E-3E59-4C6C-B69F-B189DC6C7FCE}">
  <dimension ref="A1:BA126"/>
  <sheetViews>
    <sheetView zoomScaleNormal="100" workbookViewId="0"/>
  </sheetViews>
  <sheetFormatPr defaultRowHeight="14"/>
  <cols>
    <col min="1" max="1" width="19.08203125" customWidth="1"/>
    <col min="2" max="2" width="13.4140625" customWidth="1"/>
    <col min="3" max="3" width="20.58203125" bestFit="1" customWidth="1"/>
    <col min="4" max="7" width="7.9140625" bestFit="1" customWidth="1"/>
    <col min="8" max="8" width="3.58203125" customWidth="1"/>
    <col min="9" max="9" width="20.58203125" bestFit="1" customWidth="1"/>
    <col min="10" max="13" width="7.9140625" bestFit="1" customWidth="1"/>
    <col min="14" max="14" width="3.58203125" customWidth="1"/>
    <col min="15" max="15" width="20.58203125" bestFit="1" customWidth="1"/>
    <col min="16" max="19" width="7.9140625" bestFit="1" customWidth="1"/>
    <col min="20" max="20" width="9.58203125" bestFit="1" customWidth="1"/>
    <col min="21" max="21" width="7" bestFit="1" customWidth="1"/>
    <col min="22" max="22" width="3.58203125" customWidth="1"/>
    <col min="23" max="23" width="7.9140625" bestFit="1" customWidth="1"/>
    <col min="24" max="24" width="17.5" bestFit="1" customWidth="1"/>
    <col min="25" max="26" width="7.9140625" bestFit="1" customWidth="1"/>
    <col min="27" max="27" width="7.9140625" customWidth="1"/>
    <col min="28" max="28" width="12" bestFit="1" customWidth="1"/>
    <col min="29" max="29" width="7.9140625" bestFit="1" customWidth="1"/>
    <col min="30" max="30" width="17.5" bestFit="1" customWidth="1"/>
    <col min="35" max="35" width="7.9140625" bestFit="1" customWidth="1"/>
    <col min="36" max="36" width="17.5" bestFit="1" customWidth="1"/>
    <col min="41" max="41" width="7.9140625" bestFit="1" customWidth="1"/>
    <col min="42" max="42" width="17.5" bestFit="1" customWidth="1"/>
  </cols>
  <sheetData>
    <row r="1" spans="1:53" ht="18">
      <c r="A1" s="47" t="s">
        <v>305</v>
      </c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</row>
    <row r="2" spans="1:53" ht="14.5">
      <c r="A2" s="50" t="s">
        <v>68</v>
      </c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</row>
    <row r="3" spans="1:53" ht="14.5">
      <c r="A3" s="50" t="s">
        <v>101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</row>
    <row r="4" spans="1:53" ht="14.5">
      <c r="A4" s="50" t="s">
        <v>102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</row>
    <row r="5" spans="1:53" ht="14.5">
      <c r="A5" s="50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</row>
    <row r="6" spans="1:53" ht="16.5">
      <c r="A6" s="96" t="s">
        <v>248</v>
      </c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</row>
    <row r="7" spans="1:53" ht="14.5">
      <c r="A7" s="96" t="s">
        <v>247</v>
      </c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</row>
    <row r="8" spans="1:53" ht="14.5"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</row>
    <row r="9" spans="1:53"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</row>
    <row r="10" spans="1:53" ht="15.5">
      <c r="B10" s="2" t="s">
        <v>120</v>
      </c>
      <c r="C10" s="10" t="s">
        <v>70</v>
      </c>
      <c r="D10" s="10"/>
      <c r="E10" s="10"/>
      <c r="F10" s="10"/>
      <c r="G10" s="10"/>
      <c r="H10" s="2"/>
      <c r="I10" s="10" t="s">
        <v>71</v>
      </c>
      <c r="J10" s="10"/>
      <c r="K10" s="10"/>
      <c r="L10" s="10"/>
      <c r="M10" s="10"/>
      <c r="N10" s="10"/>
      <c r="O10" s="10" t="s">
        <v>72</v>
      </c>
      <c r="P10" s="10"/>
      <c r="Q10" s="10"/>
      <c r="R10" s="10"/>
      <c r="S10" s="121"/>
      <c r="T10" s="122"/>
      <c r="U10" s="122"/>
      <c r="V10" s="122"/>
      <c r="W10" s="123" t="s">
        <v>20</v>
      </c>
      <c r="X10" s="124" t="s">
        <v>202</v>
      </c>
      <c r="Y10" s="125"/>
      <c r="Z10" s="124"/>
      <c r="AA10" s="124"/>
      <c r="AB10" s="119"/>
      <c r="AC10" s="123" t="s">
        <v>20</v>
      </c>
      <c r="AD10" s="124" t="s">
        <v>202</v>
      </c>
      <c r="AE10" s="125"/>
      <c r="AF10" s="121"/>
      <c r="AG10" s="121"/>
      <c r="AH10" s="119"/>
      <c r="AI10" s="123" t="s">
        <v>20</v>
      </c>
      <c r="AJ10" s="124" t="s">
        <v>202</v>
      </c>
      <c r="AK10" s="126"/>
      <c r="AL10" s="121"/>
      <c r="AM10" s="121"/>
      <c r="AN10" s="119"/>
      <c r="AO10" s="123" t="s">
        <v>20</v>
      </c>
      <c r="AP10" s="124" t="s">
        <v>202</v>
      </c>
      <c r="AQ10" s="126"/>
      <c r="AR10" s="121"/>
      <c r="AS10" s="121"/>
      <c r="AT10" s="119"/>
      <c r="AU10" s="123" t="s">
        <v>20</v>
      </c>
      <c r="AV10" s="124" t="s">
        <v>202</v>
      </c>
      <c r="AW10" s="126"/>
      <c r="AX10" s="121"/>
      <c r="AY10" s="121"/>
      <c r="AZ10" s="119"/>
      <c r="BA10" s="119"/>
    </row>
    <row r="11" spans="1:53" ht="14.5" thickBot="1">
      <c r="B11" s="2" t="s">
        <v>203</v>
      </c>
      <c r="C11" s="8" t="s">
        <v>73</v>
      </c>
      <c r="D11" s="9" t="s">
        <v>74</v>
      </c>
      <c r="E11" s="9"/>
      <c r="F11" s="9"/>
      <c r="G11" s="9"/>
      <c r="H11" s="2"/>
      <c r="I11" s="8" t="s">
        <v>73</v>
      </c>
      <c r="J11" s="9" t="s">
        <v>74</v>
      </c>
      <c r="K11" s="9"/>
      <c r="L11" s="9"/>
      <c r="M11" s="9"/>
      <c r="N11" s="30"/>
      <c r="O11" s="8" t="s">
        <v>73</v>
      </c>
      <c r="P11" s="9" t="s">
        <v>74</v>
      </c>
      <c r="Q11" s="9"/>
      <c r="R11" s="9"/>
      <c r="S11" s="127"/>
      <c r="T11" s="122"/>
      <c r="U11" s="122"/>
      <c r="V11" s="122"/>
      <c r="W11" s="122" t="s">
        <v>120</v>
      </c>
      <c r="X11" s="128" t="s">
        <v>73</v>
      </c>
      <c r="Y11" s="129" t="s">
        <v>70</v>
      </c>
      <c r="Z11" s="129" t="s">
        <v>71</v>
      </c>
      <c r="AA11" s="129" t="s">
        <v>72</v>
      </c>
      <c r="AB11" s="119"/>
      <c r="AC11" s="122" t="s">
        <v>69</v>
      </c>
      <c r="AD11" s="128" t="s">
        <v>73</v>
      </c>
      <c r="AE11" s="129" t="s">
        <v>70</v>
      </c>
      <c r="AF11" s="129" t="s">
        <v>71</v>
      </c>
      <c r="AG11" s="129" t="s">
        <v>72</v>
      </c>
      <c r="AH11" s="119"/>
      <c r="AI11" s="122" t="s">
        <v>76</v>
      </c>
      <c r="AJ11" s="128" t="s">
        <v>73</v>
      </c>
      <c r="AK11" s="129" t="s">
        <v>70</v>
      </c>
      <c r="AL11" s="129" t="s">
        <v>71</v>
      </c>
      <c r="AM11" s="129" t="s">
        <v>72</v>
      </c>
      <c r="AN11" s="119"/>
      <c r="AO11" s="122" t="s">
        <v>77</v>
      </c>
      <c r="AP11" s="128" t="s">
        <v>73</v>
      </c>
      <c r="AQ11" s="129" t="s">
        <v>70</v>
      </c>
      <c r="AR11" s="129" t="s">
        <v>71</v>
      </c>
      <c r="AS11" s="129" t="s">
        <v>72</v>
      </c>
      <c r="AT11" s="119"/>
      <c r="AU11" s="122" t="s">
        <v>86</v>
      </c>
      <c r="AV11" s="128" t="s">
        <v>73</v>
      </c>
      <c r="AW11" s="129" t="s">
        <v>70</v>
      </c>
      <c r="AX11" s="129" t="s">
        <v>71</v>
      </c>
      <c r="AY11" s="129" t="s">
        <v>72</v>
      </c>
      <c r="AZ11" s="119"/>
      <c r="BA11" s="119"/>
    </row>
    <row r="12" spans="1:53" ht="14.5" thickTop="1">
      <c r="B12" s="2"/>
      <c r="C12" s="13">
        <v>1.0000000000000001E-5</v>
      </c>
      <c r="D12" s="6">
        <v>-18.949771689497702</v>
      </c>
      <c r="E12" s="6">
        <v>-21.689497716895001</v>
      </c>
      <c r="F12" s="6">
        <v>-19.178082191780799</v>
      </c>
      <c r="G12" s="6">
        <v>-42.922374429223701</v>
      </c>
      <c r="H12" s="2"/>
      <c r="I12" s="13">
        <v>1.0000000000000001E-5</v>
      </c>
      <c r="J12" s="6">
        <v>9.1324200913242102</v>
      </c>
      <c r="K12" s="6">
        <v>31.004566210045699</v>
      </c>
      <c r="L12" s="6">
        <v>30.6392694063927</v>
      </c>
      <c r="M12" s="6">
        <v>31.643835616438398</v>
      </c>
      <c r="N12" s="6"/>
      <c r="O12" s="13">
        <v>1.0000000000000001E-5</v>
      </c>
      <c r="P12" s="6">
        <v>37.9696769940672</v>
      </c>
      <c r="Q12" s="6">
        <v>21.423862887277501</v>
      </c>
      <c r="R12" s="6">
        <v>26.961107448912301</v>
      </c>
      <c r="S12" s="130">
        <v>26.829268292682901</v>
      </c>
      <c r="T12" s="122"/>
      <c r="U12" s="122"/>
      <c r="V12" s="122"/>
      <c r="W12" s="119"/>
      <c r="X12" s="131">
        <v>1.0000000000000001E-5</v>
      </c>
      <c r="Y12" s="132">
        <v>-25.626999999999999</v>
      </c>
      <c r="Z12" s="132">
        <v>25.606999999999999</v>
      </c>
      <c r="AA12" s="132">
        <v>28.297000000000001</v>
      </c>
      <c r="AB12" s="119"/>
      <c r="AC12" s="119"/>
      <c r="AD12" s="131">
        <v>1.0000000000000001E-5</v>
      </c>
      <c r="AE12" s="132">
        <v>93.968000000000004</v>
      </c>
      <c r="AF12" s="132">
        <v>93.757000000000005</v>
      </c>
      <c r="AG12" s="132">
        <v>91.328000000000003</v>
      </c>
      <c r="AH12" s="119"/>
      <c r="AI12" s="119"/>
      <c r="AJ12" s="131">
        <v>1.0000000000000001E-5</v>
      </c>
      <c r="AK12" s="132">
        <v>96.876000000000005</v>
      </c>
      <c r="AL12" s="132">
        <v>96.363</v>
      </c>
      <c r="AM12" s="132">
        <v>94.01</v>
      </c>
      <c r="AN12" s="119"/>
      <c r="AO12" s="119"/>
      <c r="AP12" s="131">
        <v>1.0000000000000001E-5</v>
      </c>
      <c r="AQ12" s="132">
        <v>96.539000000000001</v>
      </c>
      <c r="AR12" s="132">
        <v>96.899000000000001</v>
      </c>
      <c r="AS12" s="132">
        <v>93.683999999999997</v>
      </c>
      <c r="AT12" s="119"/>
      <c r="AU12" s="119"/>
      <c r="AV12" s="131">
        <v>1.0000000000000001E-5</v>
      </c>
      <c r="AW12" s="132">
        <v>96.221000000000004</v>
      </c>
      <c r="AX12" s="132">
        <v>96.549000000000007</v>
      </c>
      <c r="AY12" s="132">
        <v>95.194000000000003</v>
      </c>
      <c r="AZ12" s="119"/>
      <c r="BA12" s="119"/>
    </row>
    <row r="13" spans="1:53">
      <c r="B13" s="2"/>
      <c r="C13" s="13">
        <v>3.0000000000000001E-6</v>
      </c>
      <c r="D13" s="6">
        <v>-29.4520547945205</v>
      </c>
      <c r="E13" s="6">
        <v>-29.223744292237399</v>
      </c>
      <c r="F13" s="6">
        <v>-31.5068493150685</v>
      </c>
      <c r="G13" s="6">
        <v>-37.671232876712303</v>
      </c>
      <c r="H13" s="2"/>
      <c r="I13" s="13">
        <v>3.0000000000000001E-6</v>
      </c>
      <c r="J13" s="6">
        <v>-14.3835616438356</v>
      </c>
      <c r="K13" s="6">
        <v>3.1963470319634801</v>
      </c>
      <c r="L13" s="6">
        <v>21.872146118721499</v>
      </c>
      <c r="M13" s="6">
        <v>24.109589041095902</v>
      </c>
      <c r="N13" s="6"/>
      <c r="O13" s="13">
        <v>3.0000000000000001E-6</v>
      </c>
      <c r="P13" s="6">
        <v>8.4377059986816008</v>
      </c>
      <c r="Q13" s="6">
        <v>-3.49373764007911</v>
      </c>
      <c r="R13" s="6">
        <v>5.2735662491759996</v>
      </c>
      <c r="S13" s="130">
        <v>-9.8220171390903097</v>
      </c>
      <c r="T13" s="122"/>
      <c r="U13" s="122"/>
      <c r="V13" s="122"/>
      <c r="W13" s="119"/>
      <c r="X13" s="131">
        <v>3.0000000000000001E-6</v>
      </c>
      <c r="Y13" s="132">
        <v>-31.997</v>
      </c>
      <c r="Z13" s="132">
        <v>8.6859999999999999</v>
      </c>
      <c r="AA13" s="132">
        <v>0.128</v>
      </c>
      <c r="AB13" s="119"/>
      <c r="AC13" s="119"/>
      <c r="AD13" s="131">
        <v>3.0000000000000001E-6</v>
      </c>
      <c r="AE13" s="132">
        <v>85.301000000000002</v>
      </c>
      <c r="AF13" s="132">
        <v>88.027000000000001</v>
      </c>
      <c r="AG13" s="132">
        <v>90.076999999999998</v>
      </c>
      <c r="AH13" s="119"/>
      <c r="AI13" s="119"/>
      <c r="AJ13" s="131">
        <v>3.0000000000000001E-6</v>
      </c>
      <c r="AK13" s="132">
        <v>95.861000000000004</v>
      </c>
      <c r="AL13" s="132">
        <v>96.727000000000004</v>
      </c>
      <c r="AM13" s="132">
        <v>93.028000000000006</v>
      </c>
      <c r="AN13" s="119"/>
      <c r="AO13" s="119"/>
      <c r="AP13" s="131">
        <v>3.0000000000000001E-6</v>
      </c>
      <c r="AQ13" s="132">
        <v>95.63</v>
      </c>
      <c r="AR13" s="132">
        <v>96.885999999999996</v>
      </c>
      <c r="AS13" s="132">
        <v>93.736999999999995</v>
      </c>
      <c r="AT13" s="119"/>
      <c r="AU13" s="119"/>
      <c r="AV13" s="131">
        <v>3.0000000000000001E-6</v>
      </c>
      <c r="AW13" s="132">
        <v>96.832999999999998</v>
      </c>
      <c r="AX13" s="132">
        <v>97.254000000000005</v>
      </c>
      <c r="AY13" s="132">
        <v>95.138999999999996</v>
      </c>
      <c r="AZ13" s="119"/>
      <c r="BA13" s="119"/>
    </row>
    <row r="14" spans="1:53">
      <c r="B14" s="2"/>
      <c r="C14" s="13">
        <v>9.9999999999999995E-7</v>
      </c>
      <c r="D14" s="6">
        <v>-18.949771689497702</v>
      </c>
      <c r="E14" s="6">
        <v>-22.1461187214612</v>
      </c>
      <c r="F14" s="6">
        <v>-22.374429223744301</v>
      </c>
      <c r="G14" s="6">
        <v>-21.004566210045699</v>
      </c>
      <c r="H14" s="2"/>
      <c r="I14" s="13">
        <v>9.9999999999999995E-7</v>
      </c>
      <c r="J14" s="6">
        <v>-2.5570776255707801</v>
      </c>
      <c r="K14" s="6">
        <v>2.7397260273972601</v>
      </c>
      <c r="L14" s="6">
        <v>25.4794520547945</v>
      </c>
      <c r="M14" s="6">
        <v>21.735159817351601</v>
      </c>
      <c r="N14" s="6"/>
      <c r="O14" s="13">
        <v>9.9999999999999995E-7</v>
      </c>
      <c r="P14" s="6">
        <v>-18.523401450230701</v>
      </c>
      <c r="Q14" s="6">
        <v>-33.948582729070502</v>
      </c>
      <c r="R14" s="6">
        <v>-12.1951219512195</v>
      </c>
      <c r="S14" s="130">
        <v>-26.697429136453501</v>
      </c>
      <c r="T14" s="122"/>
      <c r="U14" s="122"/>
      <c r="V14" s="122"/>
      <c r="W14" s="119"/>
      <c r="X14" s="131">
        <v>9.9999999999999995E-7</v>
      </c>
      <c r="Y14" s="132">
        <v>-21.117000000000001</v>
      </c>
      <c r="Z14" s="132">
        <v>11.847</v>
      </c>
      <c r="AA14" s="132">
        <v>-22.812999999999999</v>
      </c>
      <c r="AB14" s="119"/>
      <c r="AC14" s="119"/>
      <c r="AD14" s="131">
        <v>9.9999999999999995E-7</v>
      </c>
      <c r="AE14" s="132">
        <v>49.103000000000002</v>
      </c>
      <c r="AF14" s="132">
        <v>57.796999999999997</v>
      </c>
      <c r="AG14" s="132">
        <v>79.388000000000005</v>
      </c>
      <c r="AH14" s="119"/>
      <c r="AI14" s="119"/>
      <c r="AJ14" s="131">
        <v>9.9999999999999995E-7</v>
      </c>
      <c r="AK14" s="132">
        <v>92.084999999999994</v>
      </c>
      <c r="AL14" s="132">
        <v>93.263999999999996</v>
      </c>
      <c r="AM14" s="132">
        <v>91.751000000000005</v>
      </c>
      <c r="AN14" s="119"/>
      <c r="AO14" s="119"/>
      <c r="AP14" s="131">
        <v>9.9999999999999995E-7</v>
      </c>
      <c r="AQ14" s="132">
        <v>93.44</v>
      </c>
      <c r="AR14" s="132">
        <v>95.135000000000005</v>
      </c>
      <c r="AS14" s="132">
        <v>93.149000000000001</v>
      </c>
      <c r="AT14" s="119"/>
      <c r="AU14" s="119"/>
      <c r="AV14" s="131">
        <v>9.9999999999999995E-7</v>
      </c>
      <c r="AW14" s="132">
        <v>97.215000000000003</v>
      </c>
      <c r="AX14" s="132">
        <v>96.323999999999998</v>
      </c>
      <c r="AY14" s="132">
        <v>95.635000000000005</v>
      </c>
      <c r="AZ14" s="119"/>
      <c r="BA14" s="119"/>
    </row>
    <row r="15" spans="1:53">
      <c r="B15" s="2"/>
      <c r="C15" s="13">
        <v>2.9999999999999999E-7</v>
      </c>
      <c r="D15" s="6">
        <v>-21.004566210045699</v>
      </c>
      <c r="E15" s="6">
        <v>-19.634703196347001</v>
      </c>
      <c r="F15" s="6">
        <v>-23.972602739726</v>
      </c>
      <c r="G15" s="6">
        <v>-21.4611872146119</v>
      </c>
      <c r="H15" s="2"/>
      <c r="I15" s="13">
        <v>2.9999999999999999E-7</v>
      </c>
      <c r="J15" s="6">
        <v>-6.2100456621004598</v>
      </c>
      <c r="K15" s="6">
        <v>4.7031963470319704</v>
      </c>
      <c r="L15" s="6">
        <v>18.904109589041099</v>
      </c>
      <c r="M15" s="6">
        <v>17.8995433789954</v>
      </c>
      <c r="N15" s="6"/>
      <c r="O15" s="13">
        <v>2.9999999999999999E-7</v>
      </c>
      <c r="P15" s="6">
        <v>-20.171390903098199</v>
      </c>
      <c r="Q15" s="6">
        <v>-27.356624917600499</v>
      </c>
      <c r="R15" s="6">
        <v>-16.150296638101501</v>
      </c>
      <c r="S15" s="130">
        <v>-39.288068556361203</v>
      </c>
      <c r="T15" s="122"/>
      <c r="U15" s="122"/>
      <c r="V15" s="122"/>
      <c r="W15" s="119"/>
      <c r="X15" s="131">
        <v>2.9999999999999999E-7</v>
      </c>
      <c r="Y15" s="132">
        <v>-21.451000000000001</v>
      </c>
      <c r="Z15" s="132">
        <v>8.82</v>
      </c>
      <c r="AA15" s="132">
        <v>-25.707000000000001</v>
      </c>
      <c r="AB15" s="119"/>
      <c r="AC15" s="119"/>
      <c r="AD15" s="131">
        <v>2.9999999999999999E-7</v>
      </c>
      <c r="AE15" s="132">
        <v>2.6480000000000001</v>
      </c>
      <c r="AF15" s="132">
        <v>-3.4079999999999999</v>
      </c>
      <c r="AG15" s="132">
        <v>50.963999999999999</v>
      </c>
      <c r="AH15" s="119"/>
      <c r="AI15" s="119"/>
      <c r="AJ15" s="131">
        <v>2.9999999999999999E-7</v>
      </c>
      <c r="AK15" s="132">
        <v>64.918999999999997</v>
      </c>
      <c r="AL15" s="132">
        <v>56.109000000000002</v>
      </c>
      <c r="AM15" s="132">
        <v>82.364999999999995</v>
      </c>
      <c r="AN15" s="119"/>
      <c r="AO15" s="119"/>
      <c r="AP15" s="131">
        <v>2.9999999999999999E-7</v>
      </c>
      <c r="AQ15" s="132">
        <v>70.766000000000005</v>
      </c>
      <c r="AR15" s="132">
        <v>84.373999999999995</v>
      </c>
      <c r="AS15" s="132">
        <v>89.832999999999998</v>
      </c>
      <c r="AT15" s="119"/>
      <c r="AU15" s="119"/>
      <c r="AV15" s="131">
        <v>2.9999999999999999E-7</v>
      </c>
      <c r="AW15" s="132">
        <v>95.242000000000004</v>
      </c>
      <c r="AX15" s="132">
        <v>92.512</v>
      </c>
      <c r="AY15" s="132">
        <v>95.120999999999995</v>
      </c>
      <c r="AZ15" s="119"/>
      <c r="BA15" s="119"/>
    </row>
    <row r="16" spans="1:53">
      <c r="B16" s="2"/>
      <c r="C16" s="13">
        <v>9.9999999999999995E-8</v>
      </c>
      <c r="D16" s="6">
        <v>-21.689497716895001</v>
      </c>
      <c r="E16" s="6">
        <v>-16.438356164383499</v>
      </c>
      <c r="F16" s="6">
        <v>-20.776255707762498</v>
      </c>
      <c r="G16" s="6">
        <v>-12.785388127853899</v>
      </c>
      <c r="H16" s="2"/>
      <c r="I16" s="13">
        <v>9.9999999999999995E-8</v>
      </c>
      <c r="J16" s="6">
        <v>-17.8995433789954</v>
      </c>
      <c r="K16" s="6">
        <v>-2.3287671232876801</v>
      </c>
      <c r="L16" s="6">
        <v>10.1826484018265</v>
      </c>
      <c r="M16" s="6">
        <v>11.735159817351599</v>
      </c>
      <c r="N16" s="6"/>
      <c r="O16" s="13">
        <v>9.9999999999999995E-8</v>
      </c>
      <c r="P16" s="6">
        <v>-17.205009887936701</v>
      </c>
      <c r="Q16" s="6">
        <v>-31.179960448253102</v>
      </c>
      <c r="R16" s="6">
        <v>-11.338167435728399</v>
      </c>
      <c r="S16" s="130">
        <v>-30.191166776532601</v>
      </c>
      <c r="T16" s="122"/>
      <c r="U16" s="122"/>
      <c r="V16" s="122"/>
      <c r="W16" s="119"/>
      <c r="X16" s="131">
        <v>9.9999999999999995E-8</v>
      </c>
      <c r="Y16" s="132">
        <v>-17.891999999999999</v>
      </c>
      <c r="Z16" s="132">
        <v>0.41899999999999998</v>
      </c>
      <c r="AA16" s="132">
        <v>-22.448</v>
      </c>
      <c r="AB16" s="119"/>
      <c r="AC16" s="119"/>
      <c r="AD16" s="131">
        <v>9.9999999999999995E-8</v>
      </c>
      <c r="AE16" s="132">
        <v>-23.132999999999999</v>
      </c>
      <c r="AF16" s="132">
        <v>-8.5090000000000003</v>
      </c>
      <c r="AG16" s="132">
        <v>23.146999999999998</v>
      </c>
      <c r="AH16" s="119"/>
      <c r="AI16" s="119"/>
      <c r="AJ16" s="131">
        <v>9.9999999999999995E-8</v>
      </c>
      <c r="AK16" s="132">
        <v>12.55</v>
      </c>
      <c r="AL16" s="132">
        <v>30.850999999999999</v>
      </c>
      <c r="AM16" s="132">
        <v>49.734000000000002</v>
      </c>
      <c r="AN16" s="119"/>
      <c r="AO16" s="119"/>
      <c r="AP16" s="131">
        <v>9.9999999999999995E-8</v>
      </c>
      <c r="AQ16" s="132">
        <v>24.087</v>
      </c>
      <c r="AR16" s="132">
        <v>69.194000000000003</v>
      </c>
      <c r="AS16" s="132">
        <v>69.548000000000002</v>
      </c>
      <c r="AT16" s="119"/>
      <c r="AU16" s="119"/>
      <c r="AV16" s="131">
        <v>9.9999999999999995E-8</v>
      </c>
      <c r="AW16" s="132">
        <v>86.856999999999999</v>
      </c>
      <c r="AX16" s="132">
        <v>75.48</v>
      </c>
      <c r="AY16" s="132">
        <v>92.572000000000003</v>
      </c>
      <c r="AZ16" s="119"/>
      <c r="BA16" s="119"/>
    </row>
    <row r="17" spans="2:53">
      <c r="B17" s="2"/>
      <c r="C17" s="13">
        <v>2.9999999999999997E-8</v>
      </c>
      <c r="D17" s="6">
        <v>-39.497716894977202</v>
      </c>
      <c r="E17" s="6">
        <v>-20.091324200913199</v>
      </c>
      <c r="F17" s="6">
        <v>-46.3470319634703</v>
      </c>
      <c r="G17" s="6">
        <v>-26.255707762557101</v>
      </c>
      <c r="H17" s="2"/>
      <c r="I17" s="13">
        <v>2.9999999999999997E-8</v>
      </c>
      <c r="J17" s="6">
        <v>-12.8767123287671</v>
      </c>
      <c r="K17" s="6">
        <v>1.3698630136986401</v>
      </c>
      <c r="L17" s="6">
        <v>8.1735159817351697</v>
      </c>
      <c r="M17" s="6">
        <v>22.237442922374399</v>
      </c>
      <c r="N17" s="6"/>
      <c r="O17" s="13">
        <v>2.9999999999999997E-8</v>
      </c>
      <c r="P17" s="6">
        <v>-16.282135794330902</v>
      </c>
      <c r="Q17" s="6">
        <v>-21.292023731048101</v>
      </c>
      <c r="R17" s="6">
        <v>-20.830586684245201</v>
      </c>
      <c r="S17" s="130">
        <v>-22.412656558997998</v>
      </c>
      <c r="T17" s="122"/>
      <c r="U17" s="122"/>
      <c r="V17" s="122"/>
      <c r="W17" s="119"/>
      <c r="X17" s="131">
        <v>2.9999999999999997E-8</v>
      </c>
      <c r="Y17" s="132">
        <v>-33.027999999999999</v>
      </c>
      <c r="Z17" s="132">
        <v>4.72</v>
      </c>
      <c r="AA17" s="132">
        <v>-20.187999999999999</v>
      </c>
      <c r="AB17" s="119"/>
      <c r="AC17" s="119"/>
      <c r="AD17" s="131">
        <v>2.9999999999999997E-8</v>
      </c>
      <c r="AE17" s="132">
        <v>-25.084</v>
      </c>
      <c r="AF17" s="132">
        <v>-20.021999999999998</v>
      </c>
      <c r="AG17" s="132">
        <v>-11.04</v>
      </c>
      <c r="AH17" s="119"/>
      <c r="AI17" s="119"/>
      <c r="AJ17" s="131">
        <v>2.9999999999999997E-8</v>
      </c>
      <c r="AK17" s="132">
        <v>-22.497</v>
      </c>
      <c r="AL17" s="132">
        <v>-5.6180000000000003</v>
      </c>
      <c r="AM17" s="132">
        <v>-5.68</v>
      </c>
      <c r="AN17" s="119"/>
      <c r="AO17" s="119"/>
      <c r="AP17" s="131">
        <v>2.9999999999999997E-8</v>
      </c>
      <c r="AQ17" s="132">
        <v>-17.631</v>
      </c>
      <c r="AR17" s="132">
        <v>-2.8090000000000002</v>
      </c>
      <c r="AS17" s="132">
        <v>10.847</v>
      </c>
      <c r="AT17" s="119"/>
      <c r="AU17" s="119"/>
      <c r="AV17" s="131">
        <v>2.9999999999999997E-8</v>
      </c>
      <c r="AW17" s="132">
        <v>38.326000000000001</v>
      </c>
      <c r="AX17" s="132">
        <v>21.338999999999999</v>
      </c>
      <c r="AY17" s="132">
        <v>62.234000000000002</v>
      </c>
      <c r="AZ17" s="119"/>
      <c r="BA17" s="119"/>
    </row>
    <row r="18" spans="2:53">
      <c r="B18" s="2"/>
      <c r="C18" s="13">
        <v>1E-8</v>
      </c>
      <c r="D18" s="6">
        <v>-27.168949771689501</v>
      </c>
      <c r="E18" s="6">
        <v>-19.4063926940639</v>
      </c>
      <c r="F18" s="6">
        <v>-32.648401826483997</v>
      </c>
      <c r="G18" s="6">
        <v>-22.1461187214612</v>
      </c>
      <c r="H18" s="2"/>
      <c r="I18" s="13">
        <v>1E-8</v>
      </c>
      <c r="J18" s="6">
        <v>-16.027397260274</v>
      </c>
      <c r="K18" s="6">
        <v>1.2785388127853901</v>
      </c>
      <c r="L18" s="6">
        <v>28.904109589041099</v>
      </c>
      <c r="M18" s="6">
        <v>30.0456621004566</v>
      </c>
      <c r="N18" s="6"/>
      <c r="O18" s="13">
        <v>1E-8</v>
      </c>
      <c r="P18" s="6">
        <v>-8.5036255767963098</v>
      </c>
      <c r="Q18" s="6">
        <v>-17.205009887936701</v>
      </c>
      <c r="R18" s="6">
        <v>7.5807514831905101</v>
      </c>
      <c r="S18" s="130">
        <v>-13.0520764667106</v>
      </c>
      <c r="T18" s="122"/>
      <c r="U18" s="122"/>
      <c r="V18" s="122"/>
      <c r="W18" s="119"/>
      <c r="X18" s="131">
        <v>1E-8</v>
      </c>
      <c r="Y18" s="132">
        <v>-25.251000000000001</v>
      </c>
      <c r="Z18" s="132">
        <v>11.055</v>
      </c>
      <c r="AA18" s="132">
        <v>-7.7690000000000001</v>
      </c>
      <c r="AB18" s="119"/>
      <c r="AC18" s="119"/>
      <c r="AD18" s="131">
        <v>1E-8</v>
      </c>
      <c r="AE18" s="132">
        <v>-23.349</v>
      </c>
      <c r="AF18" s="132">
        <v>-11.885</v>
      </c>
      <c r="AG18" s="132">
        <v>-7.5640000000000001</v>
      </c>
      <c r="AH18" s="119"/>
      <c r="AI18" s="119"/>
      <c r="AJ18" s="131">
        <v>1E-8</v>
      </c>
      <c r="AK18" s="132">
        <v>-18.295999999999999</v>
      </c>
      <c r="AL18" s="132">
        <v>-3.1179999999999999</v>
      </c>
      <c r="AM18" s="132">
        <v>-18.361000000000001</v>
      </c>
      <c r="AN18" s="119"/>
      <c r="AO18" s="119"/>
      <c r="AP18" s="131">
        <v>1E-8</v>
      </c>
      <c r="AQ18" s="132">
        <v>-31.076000000000001</v>
      </c>
      <c r="AR18" s="132">
        <v>-8.3949999999999996</v>
      </c>
      <c r="AS18" s="132">
        <v>-19.228000000000002</v>
      </c>
      <c r="AT18" s="119"/>
      <c r="AU18" s="119"/>
      <c r="AV18" s="131">
        <v>1E-8</v>
      </c>
      <c r="AW18" s="132">
        <v>3.0750000000000002</v>
      </c>
      <c r="AX18" s="132">
        <v>8.1180000000000003</v>
      </c>
      <c r="AY18" s="132">
        <v>7.9790000000000001</v>
      </c>
      <c r="AZ18" s="119"/>
      <c r="BA18" s="119"/>
    </row>
    <row r="19" spans="2:53">
      <c r="B19" s="2"/>
      <c r="C19" s="13">
        <v>3E-9</v>
      </c>
      <c r="D19" s="6">
        <v>-18.264840182648399</v>
      </c>
      <c r="E19" s="6">
        <v>-16.210045662100399</v>
      </c>
      <c r="F19" s="6">
        <v>-15.296803652968</v>
      </c>
      <c r="G19" s="6">
        <v>-13.698630136986299</v>
      </c>
      <c r="H19" s="2"/>
      <c r="I19" s="13">
        <v>3E-9</v>
      </c>
      <c r="J19" s="6">
        <v>-19.817351598173499</v>
      </c>
      <c r="K19" s="6">
        <v>-7.8082191780821804</v>
      </c>
      <c r="L19" s="6">
        <v>18.858447488584499</v>
      </c>
      <c r="M19" s="6">
        <v>21.4611872146119</v>
      </c>
      <c r="N19" s="6"/>
      <c r="O19" s="13">
        <v>3E-9</v>
      </c>
      <c r="P19" s="6">
        <v>5.6690837178641997</v>
      </c>
      <c r="Q19" s="6">
        <v>-14.1067897165458</v>
      </c>
      <c r="R19" s="6">
        <v>14.2386288727752</v>
      </c>
      <c r="S19" s="130">
        <v>4.7462096242583902</v>
      </c>
      <c r="T19" s="122"/>
      <c r="U19" s="122"/>
      <c r="V19" s="122"/>
      <c r="W19" s="119"/>
      <c r="X19" s="131">
        <v>3E-9</v>
      </c>
      <c r="Y19" s="132">
        <v>-15.836</v>
      </c>
      <c r="Z19" s="132">
        <v>3.173</v>
      </c>
      <c r="AA19" s="132">
        <v>2.6389999999999998</v>
      </c>
      <c r="AB19" s="119"/>
      <c r="AC19" s="119"/>
      <c r="AD19" s="131">
        <v>3E-9</v>
      </c>
      <c r="AE19" s="132">
        <v>-7.423</v>
      </c>
      <c r="AF19" s="132">
        <v>-7.7850000000000001</v>
      </c>
      <c r="AG19" s="132">
        <v>4.1449999999999996</v>
      </c>
      <c r="AH19" s="119"/>
      <c r="AI19" s="119"/>
      <c r="AJ19" s="131">
        <v>3E-9</v>
      </c>
      <c r="AK19" s="132">
        <v>-5.9470000000000001</v>
      </c>
      <c r="AL19" s="132">
        <v>-5.3659999999999997</v>
      </c>
      <c r="AM19" s="132">
        <v>-9.9339999999999993</v>
      </c>
      <c r="AN19" s="119"/>
      <c r="AO19" s="119"/>
      <c r="AP19" s="131">
        <v>3E-9</v>
      </c>
      <c r="AQ19" s="132">
        <v>-10.769</v>
      </c>
      <c r="AR19" s="132">
        <v>-14.452</v>
      </c>
      <c r="AS19" s="132">
        <v>-17.373000000000001</v>
      </c>
      <c r="AT19" s="119"/>
      <c r="AU19" s="119"/>
      <c r="AV19" s="131">
        <v>3E-9</v>
      </c>
      <c r="AW19" s="132">
        <v>-7.1139999999999999</v>
      </c>
      <c r="AX19" s="132">
        <v>-10.683999999999999</v>
      </c>
      <c r="AY19" s="132">
        <v>1.9259999999999999</v>
      </c>
      <c r="AZ19" s="119"/>
      <c r="BA19" s="119"/>
    </row>
    <row r="20" spans="2:53">
      <c r="B20" s="2"/>
      <c r="C20" s="13">
        <v>1.0000000000000001E-9</v>
      </c>
      <c r="D20" s="6">
        <v>-24.200913242009101</v>
      </c>
      <c r="E20" s="6">
        <v>-16.894977168949801</v>
      </c>
      <c r="F20" s="6">
        <v>-25.799086757990899</v>
      </c>
      <c r="G20" s="6">
        <v>-17.123287671232902</v>
      </c>
      <c r="H20" s="2"/>
      <c r="I20" s="13">
        <v>1.0000000000000001E-9</v>
      </c>
      <c r="J20" s="6">
        <v>-21.598173515981699</v>
      </c>
      <c r="K20" s="6">
        <v>-11.0502283105023</v>
      </c>
      <c r="L20" s="6">
        <v>31.963470319634698</v>
      </c>
      <c r="M20" s="6">
        <v>41.643835616438402</v>
      </c>
      <c r="N20" s="6"/>
      <c r="O20" s="13">
        <v>1.0000000000000001E-9</v>
      </c>
      <c r="P20" s="6">
        <v>0.593276203032294</v>
      </c>
      <c r="Q20" s="6">
        <v>-13.183915622940001</v>
      </c>
      <c r="R20" s="6">
        <v>12.524719841793001</v>
      </c>
      <c r="S20" s="130">
        <v>6.1964403427818002</v>
      </c>
      <c r="T20" s="122"/>
      <c r="U20" s="122"/>
      <c r="V20" s="122"/>
      <c r="W20" s="119"/>
      <c r="X20" s="131">
        <v>1.0000000000000001E-9</v>
      </c>
      <c r="Y20" s="132">
        <v>-21.013000000000002</v>
      </c>
      <c r="Z20" s="132">
        <v>10.234999999999999</v>
      </c>
      <c r="AA20" s="132">
        <v>1.534</v>
      </c>
      <c r="AB20" s="119"/>
      <c r="AC20" s="119"/>
      <c r="AD20" s="131">
        <v>1.0000000000000001E-9</v>
      </c>
      <c r="AE20" s="132">
        <v>-11.516999999999999</v>
      </c>
      <c r="AF20" s="132">
        <v>-5.26</v>
      </c>
      <c r="AG20" s="132">
        <v>6.7610000000000001</v>
      </c>
      <c r="AH20" s="119"/>
      <c r="AI20" s="119"/>
      <c r="AJ20" s="131">
        <v>1.0000000000000001E-9</v>
      </c>
      <c r="AK20" s="132">
        <v>-4.1769999999999996</v>
      </c>
      <c r="AL20" s="132">
        <v>-0.90200000000000002</v>
      </c>
      <c r="AM20" s="132">
        <v>3.69</v>
      </c>
      <c r="AN20" s="119"/>
      <c r="AO20" s="119"/>
      <c r="AP20" s="131">
        <v>1.0000000000000001E-9</v>
      </c>
      <c r="AQ20" s="132">
        <v>-7.6559999999999997</v>
      </c>
      <c r="AR20" s="132">
        <v>-12.734999999999999</v>
      </c>
      <c r="AS20" s="132">
        <v>-1.242</v>
      </c>
      <c r="AT20" s="119"/>
      <c r="AU20" s="119"/>
      <c r="AV20" s="131">
        <v>1.0000000000000001E-9</v>
      </c>
      <c r="AW20" s="132">
        <v>-11.429</v>
      </c>
      <c r="AX20" s="132">
        <v>-12.695</v>
      </c>
      <c r="AY20" s="132">
        <v>9.8859999999999992</v>
      </c>
      <c r="AZ20" s="119"/>
      <c r="BA20" s="119"/>
    </row>
    <row r="21" spans="2:53">
      <c r="B21" s="2"/>
      <c r="C21" s="13">
        <v>3E-10</v>
      </c>
      <c r="D21" s="6">
        <v>-20.547945205479401</v>
      </c>
      <c r="E21" s="6">
        <v>-22.374429223744301</v>
      </c>
      <c r="F21" s="6">
        <v>-13.4703196347032</v>
      </c>
      <c r="G21" s="6">
        <v>-21.2328767123288</v>
      </c>
      <c r="H21" s="2"/>
      <c r="I21" s="13">
        <v>3E-10</v>
      </c>
      <c r="J21" s="6">
        <v>-4.5662100456615999E-2</v>
      </c>
      <c r="K21" s="6">
        <v>6.4840182648401798</v>
      </c>
      <c r="L21" s="6">
        <v>34.703196347031998</v>
      </c>
      <c r="M21" s="6">
        <v>25.525114155251199</v>
      </c>
      <c r="N21" s="6"/>
      <c r="O21" s="13">
        <v>3E-10</v>
      </c>
      <c r="P21" s="6">
        <v>11.5359261700725</v>
      </c>
      <c r="Q21" s="6">
        <v>-3.6914963744232101</v>
      </c>
      <c r="R21" s="6">
        <v>7.6466710613051996</v>
      </c>
      <c r="S21" s="130">
        <v>-0.725115359261709</v>
      </c>
      <c r="T21" s="122"/>
      <c r="U21" s="122"/>
      <c r="V21" s="122"/>
      <c r="W21" s="119"/>
      <c r="X21" s="131">
        <v>3E-10</v>
      </c>
      <c r="Y21" s="132">
        <v>-19.356999999999999</v>
      </c>
      <c r="Z21" s="132">
        <v>16.664000000000001</v>
      </c>
      <c r="AA21" s="132">
        <v>3.7160000000000002</v>
      </c>
      <c r="AB21" s="119"/>
      <c r="AC21" s="119"/>
      <c r="AD21" s="131">
        <v>3E-10</v>
      </c>
      <c r="AE21" s="132">
        <v>-13.727</v>
      </c>
      <c r="AF21" s="132">
        <v>-2.0699999999999998</v>
      </c>
      <c r="AG21" s="132">
        <v>5.3769999999999998</v>
      </c>
      <c r="AH21" s="119"/>
      <c r="AI21" s="119"/>
      <c r="AJ21" s="131">
        <v>3E-10</v>
      </c>
      <c r="AK21" s="132">
        <v>-1.9870000000000001</v>
      </c>
      <c r="AL21" s="132">
        <v>-1.2999999999999999E-2</v>
      </c>
      <c r="AM21" s="132">
        <v>6.5380000000000003</v>
      </c>
      <c r="AN21" s="119"/>
      <c r="AO21" s="119"/>
      <c r="AP21" s="131">
        <v>3E-10</v>
      </c>
      <c r="AQ21" s="132">
        <v>-8.4009999999999998</v>
      </c>
      <c r="AR21" s="132">
        <v>-5.9989999999999997</v>
      </c>
      <c r="AS21" s="132">
        <v>8.5090000000000003</v>
      </c>
      <c r="AT21" s="119"/>
      <c r="AU21" s="119"/>
      <c r="AV21" s="131">
        <v>3E-10</v>
      </c>
      <c r="AW21" s="132">
        <v>-17.350000000000001</v>
      </c>
      <c r="AX21" s="132">
        <v>-12.275</v>
      </c>
      <c r="AY21" s="132">
        <v>-4.6040000000000001</v>
      </c>
      <c r="AZ21" s="119"/>
      <c r="BA21" s="119"/>
    </row>
    <row r="22" spans="2:5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22"/>
      <c r="T22" s="122"/>
      <c r="U22" s="122"/>
      <c r="V22" s="122"/>
      <c r="W22" s="119"/>
      <c r="X22" s="119"/>
      <c r="Y22" s="119"/>
      <c r="Z22" s="119"/>
      <c r="AA22" s="119"/>
      <c r="AB22" s="119"/>
      <c r="AC22" s="122"/>
      <c r="AD22" s="122"/>
      <c r="AE22" s="122"/>
      <c r="AF22" s="122"/>
      <c r="AG22" s="122"/>
      <c r="AH22" s="119"/>
      <c r="AI22" s="119"/>
      <c r="AJ22" s="119"/>
      <c r="AK22" s="119"/>
      <c r="AL22" s="119"/>
      <c r="AM22" s="119"/>
      <c r="AN22" s="119"/>
      <c r="AO22" s="122"/>
      <c r="AP22" s="122"/>
      <c r="AQ22" s="122"/>
      <c r="AR22" s="122"/>
      <c r="AS22" s="122"/>
      <c r="AT22" s="119"/>
      <c r="AU22" s="119"/>
      <c r="AV22" s="119"/>
      <c r="AW22" s="119"/>
      <c r="AX22" s="119"/>
      <c r="AY22" s="119"/>
      <c r="AZ22" s="119"/>
      <c r="BA22" s="119"/>
    </row>
    <row r="23" spans="2:53">
      <c r="B23" s="2"/>
      <c r="C23" s="7" t="s">
        <v>75</v>
      </c>
      <c r="D23" s="44" t="s">
        <v>114</v>
      </c>
      <c r="E23" s="2"/>
      <c r="F23" s="2"/>
      <c r="G23" s="2"/>
      <c r="H23" s="2"/>
      <c r="I23" s="7" t="s">
        <v>75</v>
      </c>
      <c r="J23" s="44" t="s">
        <v>114</v>
      </c>
      <c r="K23" s="2"/>
      <c r="L23" s="2"/>
      <c r="M23" s="2"/>
      <c r="N23" s="2"/>
      <c r="O23" s="7" t="s">
        <v>75</v>
      </c>
      <c r="P23" s="44" t="s">
        <v>114</v>
      </c>
      <c r="Q23" s="2"/>
      <c r="R23" s="2"/>
      <c r="S23" s="122"/>
      <c r="T23" s="133" t="s">
        <v>75</v>
      </c>
      <c r="U23" s="134" t="s">
        <v>114</v>
      </c>
      <c r="V23" s="134"/>
      <c r="W23" s="119"/>
      <c r="X23" s="119"/>
      <c r="Y23" s="119"/>
      <c r="Z23" s="119"/>
      <c r="AA23" s="119"/>
      <c r="AB23" s="119"/>
      <c r="AC23" s="122"/>
      <c r="AD23" s="122"/>
      <c r="AE23" s="122"/>
      <c r="AF23" s="122"/>
      <c r="AG23" s="122"/>
      <c r="AH23" s="119"/>
      <c r="AI23" s="119"/>
      <c r="AJ23" s="119"/>
      <c r="AK23" s="119"/>
      <c r="AL23" s="119"/>
      <c r="AM23" s="119"/>
      <c r="AN23" s="119"/>
      <c r="AO23" s="122"/>
      <c r="AP23" s="122"/>
      <c r="AQ23" s="122"/>
      <c r="AR23" s="122"/>
      <c r="AS23" s="122"/>
      <c r="AT23" s="119"/>
      <c r="AU23" s="119"/>
      <c r="AV23" s="119"/>
      <c r="AW23" s="119"/>
      <c r="AX23" s="119"/>
      <c r="AY23" s="119"/>
      <c r="AZ23" s="119"/>
      <c r="BA23" s="119"/>
    </row>
    <row r="24" spans="2:53">
      <c r="B24" s="2"/>
      <c r="S24" s="119"/>
      <c r="T24" s="122"/>
      <c r="U24" s="122"/>
      <c r="V24" s="122"/>
      <c r="W24" s="119"/>
      <c r="X24" s="119"/>
      <c r="Y24" s="119"/>
      <c r="Z24" s="119"/>
      <c r="AA24" s="119"/>
      <c r="AB24" s="119"/>
      <c r="AC24" s="122"/>
      <c r="AD24" s="122"/>
      <c r="AE24" s="122"/>
      <c r="AF24" s="122"/>
      <c r="AG24" s="122"/>
      <c r="AH24" s="119"/>
      <c r="AI24" s="119"/>
      <c r="AJ24" s="119"/>
      <c r="AK24" s="119"/>
      <c r="AL24" s="119"/>
      <c r="AM24" s="119"/>
      <c r="AN24" s="119"/>
      <c r="AO24" s="122"/>
      <c r="AP24" s="122"/>
      <c r="AQ24" s="122"/>
      <c r="AR24" s="122"/>
      <c r="AS24" s="122"/>
      <c r="AT24" s="119"/>
      <c r="AU24" s="119"/>
      <c r="AV24" s="119"/>
      <c r="AW24" s="119"/>
      <c r="AX24" s="119"/>
      <c r="AY24" s="119"/>
      <c r="AZ24" s="119"/>
      <c r="BA24" s="119"/>
    </row>
    <row r="25" spans="2:53">
      <c r="S25" s="119"/>
      <c r="T25" s="122"/>
      <c r="U25" s="135"/>
      <c r="V25" s="135"/>
      <c r="W25" s="119"/>
      <c r="X25" s="119"/>
      <c r="Y25" s="119"/>
      <c r="Z25" s="119"/>
      <c r="AA25" s="119"/>
      <c r="AB25" s="119"/>
      <c r="AC25" s="122"/>
      <c r="AD25" s="122"/>
      <c r="AE25" s="122"/>
      <c r="AF25" s="122"/>
      <c r="AG25" s="122"/>
      <c r="AH25" s="119"/>
      <c r="AI25" s="119"/>
      <c r="AJ25" s="119"/>
      <c r="AK25" s="119"/>
      <c r="AL25" s="119"/>
      <c r="AM25" s="119"/>
      <c r="AN25" s="119"/>
      <c r="AO25" s="122"/>
      <c r="AP25" s="122"/>
      <c r="AQ25" s="122"/>
      <c r="AR25" s="122"/>
      <c r="AS25" s="122"/>
      <c r="AT25" s="119"/>
      <c r="AU25" s="119"/>
      <c r="AV25" s="119"/>
      <c r="AW25" s="119"/>
      <c r="AX25" s="119"/>
      <c r="AY25" s="119"/>
      <c r="AZ25" s="119"/>
      <c r="BA25" s="119"/>
    </row>
    <row r="26" spans="2:53" ht="15.5">
      <c r="B26" s="2" t="s">
        <v>69</v>
      </c>
      <c r="C26" s="10" t="s">
        <v>70</v>
      </c>
      <c r="D26" s="10"/>
      <c r="E26" s="10"/>
      <c r="F26" s="10"/>
      <c r="G26" s="10"/>
      <c r="H26" s="2"/>
      <c r="I26" s="10" t="s">
        <v>71</v>
      </c>
      <c r="J26" s="10"/>
      <c r="K26" s="10"/>
      <c r="L26" s="10"/>
      <c r="M26" s="10"/>
      <c r="N26" s="10"/>
      <c r="O26" s="10" t="s">
        <v>72</v>
      </c>
      <c r="P26" s="10"/>
      <c r="Q26" s="10"/>
      <c r="R26" s="10"/>
      <c r="S26" s="121"/>
      <c r="T26" s="119"/>
      <c r="U26" s="119"/>
      <c r="V26" s="119"/>
      <c r="W26" s="123" t="s">
        <v>20</v>
      </c>
      <c r="X26" s="124" t="s">
        <v>204</v>
      </c>
      <c r="Y26" s="125"/>
      <c r="Z26" s="124"/>
      <c r="AA26" s="124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</row>
    <row r="27" spans="2:53" ht="14.5" thickBot="1">
      <c r="B27" s="2" t="s">
        <v>205</v>
      </c>
      <c r="C27" s="8" t="s">
        <v>73</v>
      </c>
      <c r="D27" s="9" t="s">
        <v>204</v>
      </c>
      <c r="E27" s="9"/>
      <c r="F27" s="9"/>
      <c r="G27" s="9"/>
      <c r="H27" s="2"/>
      <c r="I27" s="8" t="s">
        <v>73</v>
      </c>
      <c r="J27" s="9" t="s">
        <v>204</v>
      </c>
      <c r="K27" s="9"/>
      <c r="L27" s="9"/>
      <c r="M27" s="9"/>
      <c r="N27" s="30"/>
      <c r="O27" s="8" t="s">
        <v>73</v>
      </c>
      <c r="P27" s="9" t="s">
        <v>204</v>
      </c>
      <c r="Q27" s="9"/>
      <c r="R27" s="9"/>
      <c r="S27" s="127"/>
      <c r="T27" s="119"/>
      <c r="U27" s="119"/>
      <c r="V27" s="119"/>
      <c r="W27" s="122" t="s">
        <v>69</v>
      </c>
      <c r="X27" s="128" t="s">
        <v>73</v>
      </c>
      <c r="Y27" s="129" t="s">
        <v>70</v>
      </c>
      <c r="Z27" s="129" t="s">
        <v>71</v>
      </c>
      <c r="AA27" s="129" t="s">
        <v>72</v>
      </c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</row>
    <row r="28" spans="2:53" ht="14.5" thickTop="1">
      <c r="C28" s="13">
        <v>1.0000000000000001E-5</v>
      </c>
      <c r="D28" s="6">
        <v>11.467000000000001</v>
      </c>
      <c r="E28" s="6">
        <v>12.865</v>
      </c>
      <c r="F28" s="6">
        <v>14.452999999999999</v>
      </c>
      <c r="G28" s="6">
        <v>14.366</v>
      </c>
      <c r="H28" s="2"/>
      <c r="I28" s="13">
        <v>1.0000000000000001E-5</v>
      </c>
      <c r="J28" s="6">
        <v>13.117000000000001</v>
      </c>
      <c r="K28" s="6">
        <v>13.896000000000001</v>
      </c>
      <c r="L28" s="6">
        <v>22.343</v>
      </c>
      <c r="M28" s="6">
        <v>11.259</v>
      </c>
      <c r="N28" s="6"/>
      <c r="O28" s="13">
        <v>1.0000000000000001E-5</v>
      </c>
      <c r="P28" s="6">
        <v>8.5630000000000006</v>
      </c>
      <c r="Q28" s="6">
        <v>10.522</v>
      </c>
      <c r="R28" s="6">
        <v>9.0129999999999999</v>
      </c>
      <c r="S28" s="130">
        <v>12.318</v>
      </c>
      <c r="T28" s="119"/>
      <c r="U28" s="119"/>
      <c r="V28" s="119"/>
      <c r="W28" s="119"/>
      <c r="X28" s="131">
        <v>1.0000000000000001E-5</v>
      </c>
      <c r="Y28" s="132">
        <v>13.288</v>
      </c>
      <c r="Z28" s="132">
        <v>15.154</v>
      </c>
      <c r="AA28" s="132">
        <v>10.103999999999999</v>
      </c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</row>
    <row r="29" spans="2:53">
      <c r="B29" s="2"/>
      <c r="C29" s="13">
        <v>3.0000000000000001E-6</v>
      </c>
      <c r="D29" s="6">
        <v>17.457000000000001</v>
      </c>
      <c r="E29" s="6">
        <v>18.553999999999998</v>
      </c>
      <c r="F29" s="6">
        <v>19.045000000000002</v>
      </c>
      <c r="G29" s="6">
        <v>19.507000000000001</v>
      </c>
      <c r="H29" s="2"/>
      <c r="I29" s="13">
        <v>3.0000000000000001E-6</v>
      </c>
      <c r="J29" s="6">
        <v>22.024000000000001</v>
      </c>
      <c r="K29" s="6">
        <v>19.582999999999998</v>
      </c>
      <c r="L29" s="6">
        <v>21.263000000000002</v>
      </c>
      <c r="M29" s="6">
        <v>16.448</v>
      </c>
      <c r="N29" s="6"/>
      <c r="O29" s="13">
        <v>3.0000000000000001E-6</v>
      </c>
      <c r="P29" s="6">
        <v>9.2490000000000006</v>
      </c>
      <c r="Q29" s="6">
        <v>11.316000000000001</v>
      </c>
      <c r="R29" s="6">
        <v>11.423999999999999</v>
      </c>
      <c r="S29" s="130">
        <v>9.4499999999999993</v>
      </c>
      <c r="T29" s="119"/>
      <c r="U29" s="119"/>
      <c r="V29" s="119"/>
      <c r="W29" s="119"/>
      <c r="X29" s="131">
        <v>3.0000000000000001E-6</v>
      </c>
      <c r="Y29" s="132">
        <v>18.640999999999998</v>
      </c>
      <c r="Z29" s="132">
        <v>19.829000000000001</v>
      </c>
      <c r="AA29" s="132">
        <v>10.36</v>
      </c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</row>
    <row r="30" spans="2:53">
      <c r="B30" s="2"/>
      <c r="C30" s="13">
        <v>9.9999999999999995E-7</v>
      </c>
      <c r="D30" s="6">
        <v>40.872</v>
      </c>
      <c r="E30" s="6">
        <v>39.07</v>
      </c>
      <c r="F30" s="6">
        <v>36.418999999999997</v>
      </c>
      <c r="G30" s="6">
        <v>37.234000000000002</v>
      </c>
      <c r="H30" s="2"/>
      <c r="I30" s="13">
        <v>9.9999999999999995E-7</v>
      </c>
      <c r="J30" s="6">
        <v>50.902000000000001</v>
      </c>
      <c r="K30" s="6">
        <v>52.625999999999998</v>
      </c>
      <c r="L30" s="6">
        <v>55.435000000000002</v>
      </c>
      <c r="M30" s="6">
        <v>54.232999999999997</v>
      </c>
      <c r="N30" s="6"/>
      <c r="O30" s="13">
        <v>9.9999999999999995E-7</v>
      </c>
      <c r="P30" s="6">
        <v>22.187000000000001</v>
      </c>
      <c r="Q30" s="6">
        <v>23.41</v>
      </c>
      <c r="R30" s="6">
        <v>21.73</v>
      </c>
      <c r="S30" s="130">
        <v>21.600999999999999</v>
      </c>
      <c r="T30" s="119"/>
      <c r="U30" s="119"/>
      <c r="V30" s="119"/>
      <c r="W30" s="119"/>
      <c r="X30" s="131">
        <v>9.9999999999999995E-7</v>
      </c>
      <c r="Y30" s="132">
        <v>38.399000000000001</v>
      </c>
      <c r="Z30" s="132">
        <v>53.298999999999999</v>
      </c>
      <c r="AA30" s="132">
        <v>22.231999999999999</v>
      </c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</row>
    <row r="31" spans="2:53">
      <c r="B31" s="2"/>
      <c r="C31" s="13">
        <v>2.9999999999999999E-7</v>
      </c>
      <c r="D31" s="6">
        <v>66.436999999999998</v>
      </c>
      <c r="E31" s="6">
        <v>63.93</v>
      </c>
      <c r="F31" s="6">
        <v>63.203000000000003</v>
      </c>
      <c r="G31" s="6">
        <v>65.194999999999993</v>
      </c>
      <c r="H31" s="2"/>
      <c r="I31" s="13">
        <v>2.9999999999999999E-7</v>
      </c>
      <c r="J31" s="6">
        <v>93.882999999999996</v>
      </c>
      <c r="K31" s="6">
        <v>96.87</v>
      </c>
      <c r="L31" s="6">
        <v>97.465000000000003</v>
      </c>
      <c r="M31" s="6">
        <v>92.766999999999996</v>
      </c>
      <c r="N31" s="6"/>
      <c r="O31" s="13">
        <v>2.9999999999999999E-7</v>
      </c>
      <c r="P31" s="6">
        <v>59.170999999999999</v>
      </c>
      <c r="Q31" s="6">
        <v>56.345999999999997</v>
      </c>
      <c r="R31" s="6">
        <v>56.674999999999997</v>
      </c>
      <c r="S31" s="130">
        <v>57.725999999999999</v>
      </c>
      <c r="T31" s="119"/>
      <c r="U31" s="119"/>
      <c r="V31" s="119"/>
      <c r="W31" s="119"/>
      <c r="X31" s="131">
        <v>2.9999999999999999E-7</v>
      </c>
      <c r="Y31" s="132">
        <v>64.691000000000003</v>
      </c>
      <c r="Z31" s="132">
        <v>95.245999999999995</v>
      </c>
      <c r="AA31" s="132">
        <v>57.478999999999999</v>
      </c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</row>
    <row r="32" spans="2:53">
      <c r="B32" s="2"/>
      <c r="C32" s="13">
        <v>9.9999999999999995E-8</v>
      </c>
      <c r="D32" s="6">
        <v>90.227999999999994</v>
      </c>
      <c r="E32" s="6">
        <v>79.998999999999995</v>
      </c>
      <c r="F32" s="6">
        <v>83.736000000000004</v>
      </c>
      <c r="G32" s="6">
        <v>81.31</v>
      </c>
      <c r="H32" s="2"/>
      <c r="I32" s="13">
        <v>9.9999999999999995E-8</v>
      </c>
      <c r="J32" s="6">
        <v>99.864000000000004</v>
      </c>
      <c r="K32" s="6">
        <v>98.753</v>
      </c>
      <c r="L32" s="6">
        <v>98.593999999999994</v>
      </c>
      <c r="M32" s="6">
        <v>98.231999999999999</v>
      </c>
      <c r="N32" s="6"/>
      <c r="O32" s="13">
        <v>9.9999999999999995E-8</v>
      </c>
      <c r="P32" s="6">
        <v>88.516000000000005</v>
      </c>
      <c r="Q32" s="6">
        <v>85.918999999999997</v>
      </c>
      <c r="R32" s="6">
        <v>84.06</v>
      </c>
      <c r="S32" s="130">
        <v>86.971000000000004</v>
      </c>
      <c r="T32" s="119"/>
      <c r="U32" s="119"/>
      <c r="V32" s="119"/>
      <c r="W32" s="119"/>
      <c r="X32" s="131">
        <v>9.9999999999999995E-8</v>
      </c>
      <c r="Y32" s="132">
        <v>83.819000000000003</v>
      </c>
      <c r="Z32" s="132">
        <v>98.861000000000004</v>
      </c>
      <c r="AA32" s="132">
        <v>86.366</v>
      </c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</row>
    <row r="33" spans="2:53">
      <c r="B33" s="2"/>
      <c r="C33" s="13">
        <v>2.9999999999999997E-8</v>
      </c>
      <c r="D33" s="6">
        <v>99.037000000000006</v>
      </c>
      <c r="E33" s="6">
        <v>93.44</v>
      </c>
      <c r="F33" s="6">
        <v>94.093000000000004</v>
      </c>
      <c r="G33" s="6">
        <v>93.248999999999995</v>
      </c>
      <c r="H33" s="2"/>
      <c r="I33" s="13">
        <v>2.9999999999999997E-8</v>
      </c>
      <c r="J33" s="6">
        <v>103.998</v>
      </c>
      <c r="K33" s="6">
        <v>104.83199999999999</v>
      </c>
      <c r="L33" s="6">
        <v>108.292</v>
      </c>
      <c r="M33" s="6">
        <v>104.33499999999999</v>
      </c>
      <c r="N33" s="6"/>
      <c r="O33" s="13">
        <v>2.9999999999999997E-8</v>
      </c>
      <c r="P33" s="6">
        <v>101.497</v>
      </c>
      <c r="Q33" s="6">
        <v>101.489</v>
      </c>
      <c r="R33" s="6">
        <v>98.835999999999999</v>
      </c>
      <c r="S33" s="130">
        <v>95.481999999999999</v>
      </c>
      <c r="T33" s="119"/>
      <c r="U33" s="119"/>
      <c r="V33" s="119"/>
      <c r="W33" s="119"/>
      <c r="X33" s="131">
        <v>2.9999999999999997E-8</v>
      </c>
      <c r="Y33" s="132">
        <v>94.954999999999998</v>
      </c>
      <c r="Z33" s="132">
        <v>105.364</v>
      </c>
      <c r="AA33" s="132">
        <v>99.325999999999993</v>
      </c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</row>
    <row r="34" spans="2:53">
      <c r="B34" s="2"/>
      <c r="C34" s="13">
        <v>1E-8</v>
      </c>
      <c r="D34" s="6">
        <v>109.081</v>
      </c>
      <c r="E34" s="6">
        <v>86.849000000000004</v>
      </c>
      <c r="F34" s="6">
        <v>88.819000000000003</v>
      </c>
      <c r="G34" s="6">
        <v>87.953000000000003</v>
      </c>
      <c r="H34" s="2"/>
      <c r="I34" s="13">
        <v>1E-8</v>
      </c>
      <c r="J34" s="6">
        <v>100.869</v>
      </c>
      <c r="K34" s="6">
        <v>101.256</v>
      </c>
      <c r="L34" s="6">
        <v>106.776</v>
      </c>
      <c r="M34" s="6">
        <v>102.434</v>
      </c>
      <c r="N34" s="6"/>
      <c r="O34" s="13">
        <v>1E-8</v>
      </c>
      <c r="P34" s="6">
        <v>104.136</v>
      </c>
      <c r="Q34" s="6">
        <v>103.413</v>
      </c>
      <c r="R34" s="6">
        <v>100.789</v>
      </c>
      <c r="S34" s="130">
        <v>94.387</v>
      </c>
      <c r="T34" s="119"/>
      <c r="U34" s="119"/>
      <c r="V34" s="119"/>
      <c r="W34" s="119"/>
      <c r="X34" s="131">
        <v>1E-8</v>
      </c>
      <c r="Y34" s="132">
        <v>93.176000000000002</v>
      </c>
      <c r="Z34" s="132">
        <v>102.834</v>
      </c>
      <c r="AA34" s="132">
        <v>100.681</v>
      </c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</row>
    <row r="35" spans="2:53">
      <c r="B35" s="2"/>
      <c r="C35" s="13">
        <v>3E-9</v>
      </c>
      <c r="D35" s="6">
        <v>92.757999999999996</v>
      </c>
      <c r="E35" s="6">
        <v>93.278000000000006</v>
      </c>
      <c r="F35" s="6">
        <v>89.835999999999999</v>
      </c>
      <c r="G35" s="6">
        <v>86.497</v>
      </c>
      <c r="H35" s="2"/>
      <c r="I35" s="13">
        <v>3E-9</v>
      </c>
      <c r="J35" s="6">
        <v>98.090999999999994</v>
      </c>
      <c r="K35" s="6">
        <v>99.379000000000005</v>
      </c>
      <c r="L35" s="6">
        <v>102.501</v>
      </c>
      <c r="M35" s="6">
        <v>97.772000000000006</v>
      </c>
      <c r="N35" s="6"/>
      <c r="O35" s="13">
        <v>3E-9</v>
      </c>
      <c r="P35" s="6">
        <v>103.006</v>
      </c>
      <c r="Q35" s="6">
        <v>98.786000000000001</v>
      </c>
      <c r="R35" s="6">
        <v>95.804000000000002</v>
      </c>
      <c r="S35" s="130">
        <v>96.525999999999996</v>
      </c>
      <c r="T35" s="119"/>
      <c r="U35" s="119"/>
      <c r="V35" s="119"/>
      <c r="W35" s="119"/>
      <c r="X35" s="131">
        <v>3E-9</v>
      </c>
      <c r="Y35" s="132">
        <v>90.591999999999999</v>
      </c>
      <c r="Z35" s="132">
        <v>99.436000000000007</v>
      </c>
      <c r="AA35" s="132">
        <v>98.53</v>
      </c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</row>
    <row r="36" spans="2:53">
      <c r="B36" s="2"/>
      <c r="C36" s="13">
        <v>1.0000000000000001E-9</v>
      </c>
      <c r="D36" s="6">
        <v>94.959000000000003</v>
      </c>
      <c r="E36" s="6">
        <v>88.432000000000002</v>
      </c>
      <c r="F36" s="6">
        <v>85.25</v>
      </c>
      <c r="G36" s="6">
        <v>83.569000000000003</v>
      </c>
      <c r="H36" s="2"/>
      <c r="I36" s="13">
        <v>1.0000000000000001E-9</v>
      </c>
      <c r="J36" s="6">
        <v>101.256</v>
      </c>
      <c r="K36" s="6">
        <v>103.256</v>
      </c>
      <c r="L36" s="6">
        <v>104.94199999999999</v>
      </c>
      <c r="M36" s="6">
        <v>102.83799999999999</v>
      </c>
      <c r="N36" s="6"/>
      <c r="O36" s="13">
        <v>1.0000000000000001E-9</v>
      </c>
      <c r="P36" s="6">
        <v>100.095</v>
      </c>
      <c r="Q36" s="6">
        <v>98.5</v>
      </c>
      <c r="R36" s="6">
        <v>96.268000000000001</v>
      </c>
      <c r="S36" s="130">
        <v>94.774000000000001</v>
      </c>
      <c r="T36" s="119"/>
      <c r="U36" s="119"/>
      <c r="V36" s="119"/>
      <c r="W36" s="119"/>
      <c r="X36" s="131">
        <v>1.0000000000000001E-9</v>
      </c>
      <c r="Y36" s="132">
        <v>88.052000000000007</v>
      </c>
      <c r="Z36" s="132">
        <v>103.07299999999999</v>
      </c>
      <c r="AA36" s="132">
        <v>97.409000000000006</v>
      </c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</row>
    <row r="37" spans="2:53">
      <c r="B37" s="2"/>
      <c r="C37" s="13">
        <v>3E-10</v>
      </c>
      <c r="D37" s="6">
        <v>92.135000000000005</v>
      </c>
      <c r="E37" s="6">
        <v>101.301</v>
      </c>
      <c r="F37" s="6">
        <v>87.167000000000002</v>
      </c>
      <c r="G37" s="6">
        <v>89.153999999999996</v>
      </c>
      <c r="H37" s="2"/>
      <c r="I37" s="13">
        <v>3E-10</v>
      </c>
      <c r="J37" s="6">
        <v>105.599</v>
      </c>
      <c r="K37" s="6">
        <v>102.36</v>
      </c>
      <c r="L37" s="6">
        <v>104.72199999999999</v>
      </c>
      <c r="M37" s="6">
        <v>98.379000000000005</v>
      </c>
      <c r="N37" s="6"/>
      <c r="O37" s="13">
        <v>3E-10</v>
      </c>
      <c r="P37" s="6">
        <v>102.26900000000001</v>
      </c>
      <c r="Q37" s="6">
        <v>101.489</v>
      </c>
      <c r="R37" s="6">
        <v>99.144000000000005</v>
      </c>
      <c r="S37" s="130">
        <v>98.643000000000001</v>
      </c>
      <c r="T37" s="119"/>
      <c r="U37" s="119"/>
      <c r="V37" s="119"/>
      <c r="W37" s="119"/>
      <c r="X37" s="131">
        <v>3E-10</v>
      </c>
      <c r="Y37" s="132">
        <v>92.438999999999993</v>
      </c>
      <c r="Z37" s="132">
        <v>102.765</v>
      </c>
      <c r="AA37" s="132">
        <v>100.386</v>
      </c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</row>
    <row r="38" spans="2:5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22"/>
      <c r="T38" s="119"/>
      <c r="U38" s="119"/>
      <c r="V38" s="119"/>
      <c r="W38" s="119"/>
      <c r="X38" s="119"/>
      <c r="Y38" s="119"/>
      <c r="Z38" s="119"/>
      <c r="AA38" s="119"/>
      <c r="AB38" s="119"/>
      <c r="AC38" s="122"/>
      <c r="AD38" s="122"/>
      <c r="AE38" s="122"/>
      <c r="AF38" s="122"/>
      <c r="AG38" s="122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</row>
    <row r="39" spans="2:53">
      <c r="B39" s="2"/>
      <c r="C39" s="7" t="s">
        <v>105</v>
      </c>
      <c r="D39" s="44">
        <v>605.79999999999995</v>
      </c>
      <c r="E39" s="2"/>
      <c r="F39" s="2"/>
      <c r="G39" s="2"/>
      <c r="H39" s="2"/>
      <c r="I39" s="7" t="s">
        <v>105</v>
      </c>
      <c r="J39" s="44">
        <v>1215.8</v>
      </c>
      <c r="K39" s="2"/>
      <c r="L39" s="2"/>
      <c r="M39" s="2"/>
      <c r="N39" s="2"/>
      <c r="O39" s="7" t="s">
        <v>105</v>
      </c>
      <c r="P39" s="44">
        <v>399.1</v>
      </c>
      <c r="Q39" s="2"/>
      <c r="R39" s="2"/>
      <c r="S39" s="122"/>
      <c r="T39" s="133" t="s">
        <v>105</v>
      </c>
      <c r="U39" s="136">
        <f>GEOMEAN(D39,J39,P39)</f>
        <v>664.90211122424421</v>
      </c>
      <c r="V39" s="119"/>
      <c r="W39" s="119"/>
      <c r="X39" s="119"/>
      <c r="Y39" s="119"/>
      <c r="Z39" s="119"/>
      <c r="AA39" s="119"/>
      <c r="AB39" s="119"/>
      <c r="AC39" s="122"/>
      <c r="AD39" s="122"/>
      <c r="AE39" s="122"/>
      <c r="AF39" s="122"/>
      <c r="AG39" s="122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</row>
    <row r="40" spans="2:53">
      <c r="B40" s="2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22"/>
      <c r="AD40" s="122"/>
      <c r="AE40" s="122"/>
      <c r="AF40" s="122"/>
      <c r="AG40" s="122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</row>
    <row r="41" spans="2:53">
      <c r="B41" s="2"/>
      <c r="S41" s="119"/>
      <c r="T41" s="119"/>
      <c r="U41" s="119"/>
      <c r="V41" s="136"/>
      <c r="W41" s="119"/>
      <c r="X41" s="119"/>
      <c r="Y41" s="119"/>
      <c r="Z41" s="119"/>
      <c r="AA41" s="119"/>
      <c r="AB41" s="119"/>
      <c r="AC41" s="122"/>
      <c r="AD41" s="122"/>
      <c r="AE41" s="122"/>
      <c r="AF41" s="122"/>
      <c r="AG41" s="122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</row>
    <row r="42" spans="2:53" ht="15.5">
      <c r="B42" s="2" t="s">
        <v>76</v>
      </c>
      <c r="C42" s="10" t="s">
        <v>70</v>
      </c>
      <c r="D42" s="10"/>
      <c r="E42" s="10"/>
      <c r="F42" s="10"/>
      <c r="G42" s="10"/>
      <c r="H42" s="2"/>
      <c r="I42" s="10" t="s">
        <v>71</v>
      </c>
      <c r="J42" s="10"/>
      <c r="K42" s="10"/>
      <c r="L42" s="10"/>
      <c r="M42" s="10"/>
      <c r="N42" s="10"/>
      <c r="O42" s="10" t="s">
        <v>72</v>
      </c>
      <c r="P42" s="10"/>
      <c r="Q42" s="10"/>
      <c r="R42" s="10"/>
      <c r="S42" s="121"/>
      <c r="T42" s="119"/>
      <c r="U42" s="119"/>
      <c r="V42" s="119"/>
      <c r="W42" s="123" t="s">
        <v>20</v>
      </c>
      <c r="X42" s="124" t="s">
        <v>204</v>
      </c>
      <c r="Y42" s="125"/>
      <c r="Z42" s="124"/>
      <c r="AA42" s="124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</row>
    <row r="43" spans="2:53" ht="14.5" thickBot="1">
      <c r="B43" s="2" t="s">
        <v>205</v>
      </c>
      <c r="C43" s="8" t="s">
        <v>73</v>
      </c>
      <c r="D43" s="9" t="s">
        <v>204</v>
      </c>
      <c r="E43" s="9"/>
      <c r="F43" s="9"/>
      <c r="G43" s="9"/>
      <c r="H43" s="2"/>
      <c r="I43" s="8" t="s">
        <v>73</v>
      </c>
      <c r="J43" s="9" t="s">
        <v>204</v>
      </c>
      <c r="K43" s="9"/>
      <c r="L43" s="9"/>
      <c r="M43" s="9"/>
      <c r="N43" s="30"/>
      <c r="O43" s="8" t="s">
        <v>73</v>
      </c>
      <c r="P43" s="9" t="s">
        <v>204</v>
      </c>
      <c r="Q43" s="9"/>
      <c r="R43" s="9"/>
      <c r="S43" s="127"/>
      <c r="T43" s="119"/>
      <c r="U43" s="119"/>
      <c r="V43" s="119"/>
      <c r="W43" s="122" t="s">
        <v>76</v>
      </c>
      <c r="X43" s="128" t="s">
        <v>73</v>
      </c>
      <c r="Y43" s="129" t="s">
        <v>70</v>
      </c>
      <c r="Z43" s="129" t="s">
        <v>71</v>
      </c>
      <c r="AA43" s="129" t="s">
        <v>72</v>
      </c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</row>
    <row r="44" spans="2:53" ht="14.5" thickTop="1">
      <c r="C44" s="13">
        <v>1.0000000000000001E-5</v>
      </c>
      <c r="D44" s="6">
        <v>13.346</v>
      </c>
      <c r="E44" s="6">
        <v>11.867000000000001</v>
      </c>
      <c r="F44" s="6">
        <v>11.305</v>
      </c>
      <c r="G44" s="6">
        <v>9.76</v>
      </c>
      <c r="H44" s="2"/>
      <c r="I44" s="13">
        <v>1.0000000000000001E-5</v>
      </c>
      <c r="J44" s="6">
        <v>7.8230000000000004</v>
      </c>
      <c r="K44" s="6">
        <v>5.9359999999999999</v>
      </c>
      <c r="L44" s="6">
        <v>9.1069999999999993</v>
      </c>
      <c r="M44" s="6">
        <v>6.7549999999999999</v>
      </c>
      <c r="N44" s="6"/>
      <c r="O44" s="13">
        <v>1.0000000000000001E-5</v>
      </c>
      <c r="P44" s="6">
        <v>9.3350000000000009</v>
      </c>
      <c r="Q44" s="6">
        <v>12.327</v>
      </c>
      <c r="R44" s="6">
        <v>9.3780000000000001</v>
      </c>
      <c r="S44" s="130">
        <v>9.6940000000000008</v>
      </c>
      <c r="T44" s="119"/>
      <c r="U44" s="119"/>
      <c r="V44" s="119"/>
      <c r="W44" s="119"/>
      <c r="X44" s="131">
        <v>1.0000000000000001E-5</v>
      </c>
      <c r="Y44" s="132">
        <v>11.57</v>
      </c>
      <c r="Z44" s="132">
        <v>7.4050000000000002</v>
      </c>
      <c r="AA44" s="132">
        <v>10.183</v>
      </c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</row>
    <row r="45" spans="2:53">
      <c r="C45" s="13">
        <v>3.0000000000000001E-6</v>
      </c>
      <c r="D45" s="6">
        <v>10.145</v>
      </c>
      <c r="E45" s="6">
        <v>10.423</v>
      </c>
      <c r="F45" s="6">
        <v>9.0559999999999992</v>
      </c>
      <c r="G45" s="6">
        <v>9.9079999999999995</v>
      </c>
      <c r="H45" s="2"/>
      <c r="I45" s="13">
        <v>3.0000000000000001E-6</v>
      </c>
      <c r="J45" s="6">
        <v>7.2640000000000002</v>
      </c>
      <c r="K45" s="6">
        <v>5.0540000000000003</v>
      </c>
      <c r="L45" s="6">
        <v>7.8970000000000002</v>
      </c>
      <c r="M45" s="6">
        <v>5.3579999999999997</v>
      </c>
      <c r="N45" s="6"/>
      <c r="O45" s="13">
        <v>3.0000000000000001E-6</v>
      </c>
      <c r="P45" s="6">
        <v>10.608000000000001</v>
      </c>
      <c r="Q45" s="6">
        <v>9.3350000000000009</v>
      </c>
      <c r="R45" s="6">
        <v>8.9320000000000004</v>
      </c>
      <c r="S45" s="130">
        <v>7.5439999999999996</v>
      </c>
      <c r="T45" s="119"/>
      <c r="U45" s="119"/>
      <c r="V45" s="119"/>
      <c r="W45" s="119"/>
      <c r="X45" s="131">
        <v>3.0000000000000001E-6</v>
      </c>
      <c r="Y45" s="132">
        <v>9.8829999999999991</v>
      </c>
      <c r="Z45" s="132">
        <v>6.3929999999999998</v>
      </c>
      <c r="AA45" s="132">
        <v>9.1039999999999992</v>
      </c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</row>
    <row r="46" spans="2:53">
      <c r="C46" s="13">
        <v>9.9999999999999995E-7</v>
      </c>
      <c r="D46" s="6">
        <v>14.956</v>
      </c>
      <c r="E46" s="6">
        <v>14.53</v>
      </c>
      <c r="F46" s="6">
        <v>12.055999999999999</v>
      </c>
      <c r="G46" s="6">
        <v>11.737</v>
      </c>
      <c r="H46" s="2"/>
      <c r="I46" s="13">
        <v>9.9999999999999995E-7</v>
      </c>
      <c r="J46" s="6">
        <v>11.516</v>
      </c>
      <c r="K46" s="6">
        <v>9.1069999999999993</v>
      </c>
      <c r="L46" s="6">
        <v>11.938000000000001</v>
      </c>
      <c r="M46" s="6">
        <v>9.8650000000000002</v>
      </c>
      <c r="N46" s="6"/>
      <c r="O46" s="13">
        <v>9.9999999999999995E-7</v>
      </c>
      <c r="P46" s="6">
        <v>8.9819999999999993</v>
      </c>
      <c r="Q46" s="6">
        <v>9.3989999999999991</v>
      </c>
      <c r="R46" s="6">
        <v>7.5510000000000002</v>
      </c>
      <c r="S46" s="130">
        <v>8.0399999999999991</v>
      </c>
      <c r="T46" s="119"/>
      <c r="U46" s="119"/>
      <c r="V46" s="119"/>
      <c r="W46" s="119"/>
      <c r="X46" s="131">
        <v>9.9999999999999995E-7</v>
      </c>
      <c r="Y46" s="132">
        <v>13.32</v>
      </c>
      <c r="Z46" s="132">
        <v>10.606</v>
      </c>
      <c r="AA46" s="132">
        <v>8.4930000000000003</v>
      </c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</row>
    <row r="47" spans="2:53">
      <c r="B47" s="2"/>
      <c r="C47" s="13">
        <v>2.9999999999999999E-7</v>
      </c>
      <c r="D47" s="6">
        <v>33.015000000000001</v>
      </c>
      <c r="E47" s="6">
        <v>30.824999999999999</v>
      </c>
      <c r="F47" s="6">
        <v>28.635999999999999</v>
      </c>
      <c r="G47" s="6">
        <v>31.66</v>
      </c>
      <c r="H47" s="2"/>
      <c r="I47" s="13">
        <v>2.9999999999999999E-7</v>
      </c>
      <c r="J47" s="6">
        <v>56.454999999999998</v>
      </c>
      <c r="K47" s="6">
        <v>46.94</v>
      </c>
      <c r="L47" s="6">
        <v>58.746000000000002</v>
      </c>
      <c r="M47" s="6">
        <v>53.177999999999997</v>
      </c>
      <c r="N47" s="6"/>
      <c r="O47" s="13">
        <v>2.9999999999999999E-7</v>
      </c>
      <c r="P47" s="6">
        <v>22.85</v>
      </c>
      <c r="Q47" s="6">
        <v>21.189</v>
      </c>
      <c r="R47" s="6">
        <v>22.009</v>
      </c>
      <c r="S47" s="130">
        <v>20.254000000000001</v>
      </c>
      <c r="T47" s="119"/>
      <c r="U47" s="119"/>
      <c r="V47" s="119"/>
      <c r="W47" s="119"/>
      <c r="X47" s="131">
        <v>2.9999999999999999E-7</v>
      </c>
      <c r="Y47" s="132">
        <v>31.033999999999999</v>
      </c>
      <c r="Z47" s="132">
        <v>53.83</v>
      </c>
      <c r="AA47" s="132">
        <v>21.574999999999999</v>
      </c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</row>
    <row r="48" spans="2:53">
      <c r="B48" s="2"/>
      <c r="C48" s="13">
        <v>9.9999999999999995E-8</v>
      </c>
      <c r="D48" s="6">
        <v>70.287000000000006</v>
      </c>
      <c r="E48" s="6">
        <v>69.730999999999995</v>
      </c>
      <c r="F48" s="6">
        <v>67.453000000000003</v>
      </c>
      <c r="G48" s="6">
        <v>71.855000000000004</v>
      </c>
      <c r="H48" s="2"/>
      <c r="I48" s="13">
        <v>9.9999999999999995E-8</v>
      </c>
      <c r="J48" s="6">
        <v>71.241</v>
      </c>
      <c r="K48" s="6">
        <v>72.599999999999994</v>
      </c>
      <c r="L48" s="6">
        <v>82.563000000000002</v>
      </c>
      <c r="M48" s="6">
        <v>69.787999999999997</v>
      </c>
      <c r="N48" s="6"/>
      <c r="O48" s="13">
        <v>9.9999999999999995E-8</v>
      </c>
      <c r="P48" s="6">
        <v>56.872999999999998</v>
      </c>
      <c r="Q48" s="6">
        <v>61.296999999999997</v>
      </c>
      <c r="R48" s="6">
        <v>55.484999999999999</v>
      </c>
      <c r="S48" s="130">
        <v>58.283000000000001</v>
      </c>
      <c r="T48" s="119"/>
      <c r="U48" s="119"/>
      <c r="V48" s="119"/>
      <c r="W48" s="119"/>
      <c r="X48" s="131">
        <v>9.9999999999999995E-8</v>
      </c>
      <c r="Y48" s="132">
        <v>69.831000000000003</v>
      </c>
      <c r="Z48" s="132">
        <v>74.048000000000002</v>
      </c>
      <c r="AA48" s="132">
        <v>57.984000000000002</v>
      </c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</row>
    <row r="49" spans="2:53">
      <c r="B49" s="2"/>
      <c r="C49" s="13">
        <v>2.9999999999999997E-8</v>
      </c>
      <c r="D49" s="6">
        <v>86.736999999999995</v>
      </c>
      <c r="E49" s="6">
        <v>86.156999999999996</v>
      </c>
      <c r="F49" s="6">
        <v>86.114999999999995</v>
      </c>
      <c r="G49" s="6">
        <v>89.015000000000001</v>
      </c>
      <c r="H49" s="2"/>
      <c r="I49" s="13">
        <v>2.9999999999999997E-8</v>
      </c>
      <c r="J49" s="6">
        <v>101.544</v>
      </c>
      <c r="K49" s="6">
        <v>97.944000000000003</v>
      </c>
      <c r="L49" s="6">
        <v>94.772000000000006</v>
      </c>
      <c r="M49" s="6">
        <v>96.397999999999996</v>
      </c>
      <c r="N49" s="6"/>
      <c r="O49" s="13">
        <v>2.9999999999999997E-8</v>
      </c>
      <c r="P49" s="6">
        <v>89.018000000000001</v>
      </c>
      <c r="Q49" s="6">
        <v>88.522000000000006</v>
      </c>
      <c r="R49" s="6">
        <v>87.608000000000004</v>
      </c>
      <c r="S49" s="130">
        <v>89.054000000000002</v>
      </c>
      <c r="T49" s="119"/>
      <c r="U49" s="119"/>
      <c r="V49" s="119"/>
      <c r="W49" s="119"/>
      <c r="X49" s="131">
        <v>2.9999999999999997E-8</v>
      </c>
      <c r="Y49" s="132">
        <v>87.006</v>
      </c>
      <c r="Z49" s="132">
        <v>97.665000000000006</v>
      </c>
      <c r="AA49" s="132">
        <v>88.551000000000002</v>
      </c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</row>
    <row r="50" spans="2:53">
      <c r="B50" s="2"/>
      <c r="C50" s="13">
        <v>1E-8</v>
      </c>
      <c r="D50" s="6">
        <v>91.956000000000003</v>
      </c>
      <c r="E50" s="6">
        <v>88.447000000000003</v>
      </c>
      <c r="F50" s="6">
        <v>87.382000000000005</v>
      </c>
      <c r="G50" s="6">
        <v>85.671999999999997</v>
      </c>
      <c r="H50" s="2"/>
      <c r="I50" s="13">
        <v>1E-8</v>
      </c>
      <c r="J50" s="6">
        <v>102.221</v>
      </c>
      <c r="K50" s="6">
        <v>99.222999999999999</v>
      </c>
      <c r="L50" s="6">
        <v>107.46599999999999</v>
      </c>
      <c r="M50" s="6">
        <v>98.72</v>
      </c>
      <c r="N50" s="6"/>
      <c r="O50" s="13">
        <v>1E-8</v>
      </c>
      <c r="P50" s="6">
        <v>100.548</v>
      </c>
      <c r="Q50" s="6">
        <v>99.066999999999993</v>
      </c>
      <c r="R50" s="6">
        <v>95.233000000000004</v>
      </c>
      <c r="S50" s="130">
        <v>94.700999999999993</v>
      </c>
      <c r="T50" s="119"/>
      <c r="U50" s="119"/>
      <c r="V50" s="119"/>
      <c r="W50" s="119"/>
      <c r="X50" s="131">
        <v>1E-8</v>
      </c>
      <c r="Y50" s="132">
        <v>88.364000000000004</v>
      </c>
      <c r="Z50" s="132">
        <v>101.907</v>
      </c>
      <c r="AA50" s="132">
        <v>97.387</v>
      </c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</row>
    <row r="51" spans="2:53">
      <c r="B51" s="2"/>
      <c r="C51" s="13">
        <v>3E-9</v>
      </c>
      <c r="D51" s="6">
        <v>94.257000000000005</v>
      </c>
      <c r="E51" s="6">
        <v>86.393000000000001</v>
      </c>
      <c r="F51" s="6">
        <v>87.376000000000005</v>
      </c>
      <c r="G51" s="6">
        <v>86.576999999999998</v>
      </c>
      <c r="H51" s="2"/>
      <c r="I51" s="13">
        <v>3E-9</v>
      </c>
      <c r="J51" s="6">
        <v>98.328999999999994</v>
      </c>
      <c r="K51" s="6">
        <v>97.968999999999994</v>
      </c>
      <c r="L51" s="6">
        <v>99.415000000000006</v>
      </c>
      <c r="M51" s="6">
        <v>102.46899999999999</v>
      </c>
      <c r="N51" s="6"/>
      <c r="O51" s="13">
        <v>3E-9</v>
      </c>
      <c r="P51" s="6">
        <v>99.814999999999998</v>
      </c>
      <c r="Q51" s="6">
        <v>96.24</v>
      </c>
      <c r="R51" s="6">
        <v>95.930999999999997</v>
      </c>
      <c r="S51" s="130">
        <v>97.11</v>
      </c>
      <c r="T51" s="119"/>
      <c r="U51" s="119"/>
      <c r="V51" s="119"/>
      <c r="W51" s="119"/>
      <c r="X51" s="131">
        <v>3E-9</v>
      </c>
      <c r="Y51" s="132">
        <v>88.650999999999996</v>
      </c>
      <c r="Z51" s="132">
        <v>99.545000000000002</v>
      </c>
      <c r="AA51" s="132">
        <v>97.274000000000001</v>
      </c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</row>
    <row r="52" spans="2:53">
      <c r="B52" s="2"/>
      <c r="C52" s="13">
        <v>1.0000000000000001E-9</v>
      </c>
      <c r="D52" s="6">
        <v>88.813999999999993</v>
      </c>
      <c r="E52" s="6">
        <v>89.861000000000004</v>
      </c>
      <c r="F52" s="6">
        <v>90.966999999999999</v>
      </c>
      <c r="G52" s="6">
        <v>85.688999999999993</v>
      </c>
      <c r="H52" s="2"/>
      <c r="I52" s="13">
        <v>1.0000000000000001E-9</v>
      </c>
      <c r="J52" s="6">
        <v>101.221</v>
      </c>
      <c r="K52" s="6">
        <v>102.276</v>
      </c>
      <c r="L52" s="6">
        <v>105.44799999999999</v>
      </c>
      <c r="M52" s="6">
        <v>103.642</v>
      </c>
      <c r="N52" s="6"/>
      <c r="O52" s="13">
        <v>1.0000000000000001E-9</v>
      </c>
      <c r="P52" s="6">
        <v>99.447999999999993</v>
      </c>
      <c r="Q52" s="6">
        <v>99.742999999999995</v>
      </c>
      <c r="R52" s="6">
        <v>97.42</v>
      </c>
      <c r="S52" s="130">
        <v>97.319000000000003</v>
      </c>
      <c r="T52" s="119"/>
      <c r="U52" s="119"/>
      <c r="V52" s="119"/>
      <c r="W52" s="119"/>
      <c r="X52" s="131">
        <v>1.0000000000000001E-9</v>
      </c>
      <c r="Y52" s="132">
        <v>88.832999999999998</v>
      </c>
      <c r="Z52" s="132">
        <v>103.14700000000001</v>
      </c>
      <c r="AA52" s="132">
        <v>98.481999999999999</v>
      </c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</row>
    <row r="53" spans="2:53">
      <c r="B53" s="2"/>
      <c r="C53" s="13">
        <v>3E-10</v>
      </c>
      <c r="D53" s="6">
        <v>93.837000000000003</v>
      </c>
      <c r="E53" s="6">
        <v>93.033000000000001</v>
      </c>
      <c r="F53" s="6">
        <v>90.588999999999999</v>
      </c>
      <c r="G53" s="6">
        <v>92.34</v>
      </c>
      <c r="H53" s="2"/>
      <c r="I53" s="13">
        <v>3E-10</v>
      </c>
      <c r="J53" s="6">
        <v>104.946</v>
      </c>
      <c r="K53" s="6">
        <v>105.982</v>
      </c>
      <c r="L53" s="6">
        <v>105.504</v>
      </c>
      <c r="M53" s="6">
        <v>105.498</v>
      </c>
      <c r="N53" s="6"/>
      <c r="O53" s="13">
        <v>3E-10</v>
      </c>
      <c r="P53" s="6">
        <v>96.296999999999997</v>
      </c>
      <c r="Q53" s="6">
        <v>101.613</v>
      </c>
      <c r="R53" s="6">
        <v>98.628</v>
      </c>
      <c r="S53" s="130">
        <v>101.124</v>
      </c>
      <c r="T53" s="119"/>
      <c r="U53" s="119"/>
      <c r="V53" s="119"/>
      <c r="W53" s="119"/>
      <c r="X53" s="131">
        <v>3E-10</v>
      </c>
      <c r="Y53" s="132">
        <v>92.45</v>
      </c>
      <c r="Z53" s="132">
        <v>105.482</v>
      </c>
      <c r="AA53" s="132">
        <v>99.415999999999997</v>
      </c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</row>
    <row r="54" spans="2:5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22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</row>
    <row r="55" spans="2:53">
      <c r="B55" s="2"/>
      <c r="C55" s="7" t="s">
        <v>105</v>
      </c>
      <c r="D55" s="44">
        <v>173.5</v>
      </c>
      <c r="E55" s="2"/>
      <c r="F55" s="2"/>
      <c r="G55" s="2"/>
      <c r="H55" s="2"/>
      <c r="I55" s="7" t="s">
        <v>105</v>
      </c>
      <c r="J55" s="44">
        <v>285.09999999999997</v>
      </c>
      <c r="K55" s="2"/>
      <c r="L55" s="2"/>
      <c r="M55" s="2"/>
      <c r="N55" s="2"/>
      <c r="O55" s="7" t="s">
        <v>105</v>
      </c>
      <c r="P55" s="44">
        <v>127.00000000000001</v>
      </c>
      <c r="Q55" s="2"/>
      <c r="R55" s="2"/>
      <c r="S55" s="122"/>
      <c r="T55" s="133" t="s">
        <v>105</v>
      </c>
      <c r="U55" s="136">
        <f>GEOMEAN(D55,J55,P55)</f>
        <v>184.51576258961961</v>
      </c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</row>
    <row r="56" spans="2:53">
      <c r="B56" s="2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</row>
    <row r="57" spans="2:53">
      <c r="B57" s="2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</row>
    <row r="58" spans="2:53" ht="15.5">
      <c r="B58" s="2" t="s">
        <v>77</v>
      </c>
      <c r="C58" s="10" t="s">
        <v>70</v>
      </c>
      <c r="D58" s="10"/>
      <c r="E58" s="10"/>
      <c r="F58" s="10"/>
      <c r="G58" s="10"/>
      <c r="H58" s="2"/>
      <c r="I58" s="10" t="s">
        <v>71</v>
      </c>
      <c r="J58" s="10"/>
      <c r="K58" s="10"/>
      <c r="L58" s="10"/>
      <c r="M58" s="10"/>
      <c r="N58" s="10"/>
      <c r="O58" s="10" t="s">
        <v>72</v>
      </c>
      <c r="P58" s="10"/>
      <c r="Q58" s="10"/>
      <c r="R58" s="10"/>
      <c r="S58" s="121"/>
      <c r="T58" s="119"/>
      <c r="U58" s="119"/>
      <c r="V58" s="119"/>
      <c r="W58" s="123" t="s">
        <v>20</v>
      </c>
      <c r="X58" s="124" t="s">
        <v>204</v>
      </c>
      <c r="Y58" s="125"/>
      <c r="Z58" s="124"/>
      <c r="AA58" s="124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</row>
    <row r="59" spans="2:53" ht="14.5" thickBot="1">
      <c r="B59" s="2" t="s">
        <v>205</v>
      </c>
      <c r="C59" s="8" t="s">
        <v>73</v>
      </c>
      <c r="D59" s="9" t="s">
        <v>204</v>
      </c>
      <c r="E59" s="9"/>
      <c r="F59" s="9"/>
      <c r="G59" s="9"/>
      <c r="H59" s="2"/>
      <c r="I59" s="8" t="s">
        <v>73</v>
      </c>
      <c r="J59" s="9" t="s">
        <v>204</v>
      </c>
      <c r="K59" s="9"/>
      <c r="L59" s="9"/>
      <c r="M59" s="9"/>
      <c r="N59" s="30"/>
      <c r="O59" s="8" t="s">
        <v>73</v>
      </c>
      <c r="P59" s="9" t="s">
        <v>204</v>
      </c>
      <c r="Q59" s="9"/>
      <c r="R59" s="9"/>
      <c r="S59" s="127"/>
      <c r="T59" s="119"/>
      <c r="U59" s="119"/>
      <c r="V59" s="136"/>
      <c r="W59" s="122" t="s">
        <v>77</v>
      </c>
      <c r="X59" s="128" t="s">
        <v>73</v>
      </c>
      <c r="Y59" s="129" t="s">
        <v>70</v>
      </c>
      <c r="Z59" s="129" t="s">
        <v>71</v>
      </c>
      <c r="AA59" s="129" t="s">
        <v>72</v>
      </c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</row>
    <row r="60" spans="2:53" ht="14.5" thickTop="1">
      <c r="B60" s="2"/>
      <c r="C60" s="13">
        <v>1.0000000000000001E-5</v>
      </c>
      <c r="D60" s="6">
        <v>12.422000000000001</v>
      </c>
      <c r="E60" s="6">
        <v>11.984</v>
      </c>
      <c r="F60" s="6">
        <v>10.879</v>
      </c>
      <c r="G60" s="6">
        <v>9.6720000000000006</v>
      </c>
      <c r="H60" s="2"/>
      <c r="I60" s="13">
        <v>1.0000000000000001E-5</v>
      </c>
      <c r="J60" s="6">
        <v>5.6790000000000003</v>
      </c>
      <c r="K60" s="6">
        <v>6.16</v>
      </c>
      <c r="L60" s="6">
        <v>7.1449999999999996</v>
      </c>
      <c r="M60" s="6">
        <v>4.577</v>
      </c>
      <c r="N60" s="6"/>
      <c r="O60" s="13">
        <v>1.0000000000000001E-5</v>
      </c>
      <c r="P60" s="6">
        <v>5.8710000000000004</v>
      </c>
      <c r="Q60" s="6">
        <v>7.4429999999999996</v>
      </c>
      <c r="R60" s="6">
        <v>16.684000000000001</v>
      </c>
      <c r="S60" s="130">
        <v>25.449000000000002</v>
      </c>
      <c r="T60" s="119"/>
      <c r="U60" s="119"/>
      <c r="V60" s="119"/>
      <c r="W60" s="119"/>
      <c r="X60" s="131">
        <v>1.0000000000000001E-5</v>
      </c>
      <c r="Y60" s="132">
        <v>11.239000000000001</v>
      </c>
      <c r="Z60" s="132">
        <v>5.89</v>
      </c>
      <c r="AA60" s="132">
        <v>13.862</v>
      </c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</row>
    <row r="61" spans="2:53">
      <c r="C61" s="13">
        <v>3.0000000000000001E-6</v>
      </c>
      <c r="D61" s="6">
        <v>7.984</v>
      </c>
      <c r="E61" s="6">
        <v>11.173</v>
      </c>
      <c r="F61" s="6">
        <v>12.2</v>
      </c>
      <c r="G61" s="6">
        <v>10.398</v>
      </c>
      <c r="H61" s="2"/>
      <c r="I61" s="13">
        <v>3.0000000000000001E-6</v>
      </c>
      <c r="J61" s="6">
        <v>4.4909999999999997</v>
      </c>
      <c r="K61" s="6">
        <v>3.8130000000000002</v>
      </c>
      <c r="L61" s="6">
        <v>4.38</v>
      </c>
      <c r="M61" s="6">
        <v>2.028</v>
      </c>
      <c r="N61" s="6"/>
      <c r="O61" s="13">
        <v>3.0000000000000001E-6</v>
      </c>
      <c r="P61" s="6">
        <v>8.09</v>
      </c>
      <c r="Q61" s="6">
        <v>4.6829999999999998</v>
      </c>
      <c r="R61" s="6">
        <v>26.565999999999999</v>
      </c>
      <c r="S61" s="130">
        <v>6.4829999999999997</v>
      </c>
      <c r="T61" s="119"/>
      <c r="U61" s="119"/>
      <c r="V61" s="119"/>
      <c r="W61" s="119"/>
      <c r="X61" s="131">
        <v>3.0000000000000001E-6</v>
      </c>
      <c r="Y61" s="132">
        <v>10.439</v>
      </c>
      <c r="Z61" s="132">
        <v>3.6779999999999999</v>
      </c>
      <c r="AA61" s="132">
        <v>11.455</v>
      </c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</row>
    <row r="62" spans="2:53">
      <c r="C62" s="13">
        <v>9.9999999999999995E-7</v>
      </c>
      <c r="D62" s="6">
        <v>11.413</v>
      </c>
      <c r="E62" s="6">
        <v>10.71</v>
      </c>
      <c r="F62" s="6">
        <v>12.571999999999999</v>
      </c>
      <c r="G62" s="6">
        <v>10.692</v>
      </c>
      <c r="H62" s="2"/>
      <c r="I62" s="13">
        <v>9.9999999999999995E-7</v>
      </c>
      <c r="J62" s="6">
        <v>4.6079999999999997</v>
      </c>
      <c r="K62" s="6">
        <v>5.6180000000000003</v>
      </c>
      <c r="L62" s="6">
        <v>2.7050000000000001</v>
      </c>
      <c r="M62" s="6">
        <v>4.891</v>
      </c>
      <c r="N62" s="6"/>
      <c r="O62" s="13">
        <v>9.9999999999999995E-7</v>
      </c>
      <c r="P62" s="6">
        <v>3.6160000000000001</v>
      </c>
      <c r="Q62" s="6">
        <v>4.5330000000000004</v>
      </c>
      <c r="R62" s="6">
        <v>5.117</v>
      </c>
      <c r="S62" s="130">
        <v>6.8529999999999998</v>
      </c>
      <c r="T62" s="119"/>
      <c r="U62" s="119"/>
      <c r="V62" s="119"/>
      <c r="W62" s="119"/>
      <c r="X62" s="131">
        <v>9.9999999999999995E-7</v>
      </c>
      <c r="Y62" s="132">
        <v>11.347</v>
      </c>
      <c r="Z62" s="132">
        <v>4.4550000000000001</v>
      </c>
      <c r="AA62" s="132">
        <v>5.03</v>
      </c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</row>
    <row r="63" spans="2:53">
      <c r="C63" s="13">
        <v>2.9999999999999999E-7</v>
      </c>
      <c r="D63" s="6">
        <v>22.181000000000001</v>
      </c>
      <c r="E63" s="6">
        <v>23.928000000000001</v>
      </c>
      <c r="F63" s="6">
        <v>23.904</v>
      </c>
      <c r="G63" s="6">
        <v>22.972999999999999</v>
      </c>
      <c r="H63" s="2"/>
      <c r="I63" s="13">
        <v>2.9999999999999999E-7</v>
      </c>
      <c r="J63" s="6">
        <v>18.007999999999999</v>
      </c>
      <c r="K63" s="6">
        <v>17.428999999999998</v>
      </c>
      <c r="L63" s="6">
        <v>16.190999999999999</v>
      </c>
      <c r="M63" s="6">
        <v>14.35</v>
      </c>
      <c r="N63" s="6"/>
      <c r="O63" s="13">
        <v>2.9999999999999999E-7</v>
      </c>
      <c r="P63" s="6">
        <v>9.5350000000000001</v>
      </c>
      <c r="Q63" s="6">
        <v>8.923</v>
      </c>
      <c r="R63" s="6">
        <v>9.99</v>
      </c>
      <c r="S63" s="130">
        <v>9.2289999999999992</v>
      </c>
      <c r="T63" s="119"/>
      <c r="U63" s="119"/>
      <c r="V63" s="119"/>
      <c r="W63" s="119"/>
      <c r="X63" s="131">
        <v>2.9999999999999999E-7</v>
      </c>
      <c r="Y63" s="132">
        <v>23.245999999999999</v>
      </c>
      <c r="Z63" s="132">
        <v>16.494</v>
      </c>
      <c r="AA63" s="132">
        <v>9.4190000000000005</v>
      </c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</row>
    <row r="64" spans="2:53">
      <c r="C64" s="13">
        <v>9.9999999999999995E-8</v>
      </c>
      <c r="D64" s="6">
        <v>56.627000000000002</v>
      </c>
      <c r="E64" s="6">
        <v>58.277999999999999</v>
      </c>
      <c r="F64" s="6">
        <v>47.253</v>
      </c>
      <c r="G64" s="6">
        <v>50.237000000000002</v>
      </c>
      <c r="H64" s="2"/>
      <c r="I64" s="13">
        <v>9.9999999999999995E-8</v>
      </c>
      <c r="J64" s="6">
        <v>32.731000000000002</v>
      </c>
      <c r="K64" s="6">
        <v>34.091999999999999</v>
      </c>
      <c r="L64" s="6">
        <v>29.609000000000002</v>
      </c>
      <c r="M64" s="6">
        <v>29.097999999999999</v>
      </c>
      <c r="N64" s="6"/>
      <c r="O64" s="13">
        <v>9.9999999999999995E-8</v>
      </c>
      <c r="P64" s="6">
        <v>34.761000000000003</v>
      </c>
      <c r="Q64" s="6">
        <v>33.694000000000003</v>
      </c>
      <c r="R64" s="6">
        <v>31.41</v>
      </c>
      <c r="S64" s="130">
        <v>37.143999999999998</v>
      </c>
      <c r="T64" s="119"/>
      <c r="U64" s="119"/>
      <c r="V64" s="119"/>
      <c r="W64" s="119"/>
      <c r="X64" s="131">
        <v>9.9999999999999995E-8</v>
      </c>
      <c r="Y64" s="132">
        <v>53.098999999999997</v>
      </c>
      <c r="Z64" s="132">
        <v>31.382999999999999</v>
      </c>
      <c r="AA64" s="132">
        <v>34.252000000000002</v>
      </c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19"/>
      <c r="AU64" s="119"/>
      <c r="AV64" s="119"/>
      <c r="AW64" s="119"/>
      <c r="AX64" s="119"/>
      <c r="AY64" s="119"/>
      <c r="AZ64" s="119"/>
      <c r="BA64" s="119"/>
    </row>
    <row r="65" spans="2:53">
      <c r="B65" s="2"/>
      <c r="C65" s="13">
        <v>2.9999999999999997E-8</v>
      </c>
      <c r="D65" s="6">
        <v>81.584999999999994</v>
      </c>
      <c r="E65" s="6">
        <v>79.009</v>
      </c>
      <c r="F65" s="6">
        <v>81.013999999999996</v>
      </c>
      <c r="G65" s="6">
        <v>84.340999999999994</v>
      </c>
      <c r="H65" s="2"/>
      <c r="I65" s="13">
        <v>2.9999999999999997E-8</v>
      </c>
      <c r="J65" s="6">
        <v>86.183000000000007</v>
      </c>
      <c r="K65" s="6">
        <v>88.024000000000001</v>
      </c>
      <c r="L65" s="6">
        <v>84.36</v>
      </c>
      <c r="M65" s="6">
        <v>85.555000000000007</v>
      </c>
      <c r="N65" s="6"/>
      <c r="O65" s="13">
        <v>2.9999999999999997E-8</v>
      </c>
      <c r="P65" s="6">
        <v>72.706999999999994</v>
      </c>
      <c r="Q65" s="6">
        <v>79.117000000000004</v>
      </c>
      <c r="R65" s="6">
        <v>72.415000000000006</v>
      </c>
      <c r="S65" s="130">
        <v>76.605999999999995</v>
      </c>
      <c r="T65" s="119"/>
      <c r="U65" s="119"/>
      <c r="V65" s="119"/>
      <c r="W65" s="119"/>
      <c r="X65" s="131">
        <v>2.9999999999999997E-8</v>
      </c>
      <c r="Y65" s="132">
        <v>81.486999999999995</v>
      </c>
      <c r="Z65" s="132">
        <v>86.031000000000006</v>
      </c>
      <c r="AA65" s="132">
        <v>75.210999999999999</v>
      </c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19"/>
      <c r="AS65" s="119"/>
      <c r="AT65" s="119"/>
      <c r="AU65" s="119"/>
      <c r="AV65" s="119"/>
      <c r="AW65" s="119"/>
      <c r="AX65" s="119"/>
      <c r="AY65" s="119"/>
      <c r="AZ65" s="119"/>
      <c r="BA65" s="119"/>
    </row>
    <row r="66" spans="2:53">
      <c r="B66" s="2"/>
      <c r="C66" s="13">
        <v>1E-8</v>
      </c>
      <c r="D66" s="6">
        <v>89.132999999999996</v>
      </c>
      <c r="E66" s="6">
        <v>84.995999999999995</v>
      </c>
      <c r="F66" s="6">
        <v>88.179000000000002</v>
      </c>
      <c r="G66" s="6">
        <v>85.944999999999993</v>
      </c>
      <c r="H66" s="2"/>
      <c r="I66" s="13">
        <v>1E-8</v>
      </c>
      <c r="J66" s="6">
        <v>93.825000000000003</v>
      </c>
      <c r="K66" s="6">
        <v>94.355000000000004</v>
      </c>
      <c r="L66" s="6">
        <v>94.299000000000007</v>
      </c>
      <c r="M66" s="6">
        <v>93.376000000000005</v>
      </c>
      <c r="N66" s="6"/>
      <c r="O66" s="13">
        <v>1E-8</v>
      </c>
      <c r="P66" s="6">
        <v>92.619</v>
      </c>
      <c r="Q66" s="6">
        <v>92.078999999999994</v>
      </c>
      <c r="R66" s="6">
        <v>94.674999999999997</v>
      </c>
      <c r="S66" s="130">
        <v>95.572000000000003</v>
      </c>
      <c r="T66" s="119"/>
      <c r="U66" s="119"/>
      <c r="V66" s="119"/>
      <c r="W66" s="119"/>
      <c r="X66" s="131">
        <v>1E-8</v>
      </c>
      <c r="Y66" s="132">
        <v>87.063000000000002</v>
      </c>
      <c r="Z66" s="132">
        <v>93.963999999999999</v>
      </c>
      <c r="AA66" s="132">
        <v>93.736000000000004</v>
      </c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19"/>
    </row>
    <row r="67" spans="2:53">
      <c r="B67" s="2"/>
      <c r="C67" s="13">
        <v>3E-9</v>
      </c>
      <c r="D67" s="6">
        <v>89.421999999999997</v>
      </c>
      <c r="E67" s="6">
        <v>85.248000000000005</v>
      </c>
      <c r="F67" s="6">
        <v>92.028000000000006</v>
      </c>
      <c r="G67" s="6">
        <v>91.043000000000006</v>
      </c>
      <c r="H67" s="2"/>
      <c r="I67" s="13">
        <v>3E-9</v>
      </c>
      <c r="J67" s="6">
        <v>95.320999999999998</v>
      </c>
      <c r="K67" s="6">
        <v>103.943</v>
      </c>
      <c r="L67" s="6">
        <v>97.876999999999995</v>
      </c>
      <c r="M67" s="6">
        <v>96.756</v>
      </c>
      <c r="N67" s="6"/>
      <c r="O67" s="13">
        <v>3E-9</v>
      </c>
      <c r="P67" s="6">
        <v>98.174999999999997</v>
      </c>
      <c r="Q67" s="6">
        <v>96.766999999999996</v>
      </c>
      <c r="R67" s="6">
        <v>96.24</v>
      </c>
      <c r="S67" s="130">
        <v>96.218999999999994</v>
      </c>
      <c r="T67" s="119"/>
      <c r="U67" s="119"/>
      <c r="V67" s="119"/>
      <c r="W67" s="119"/>
      <c r="X67" s="131">
        <v>3E-9</v>
      </c>
      <c r="Y67" s="132">
        <v>89.435000000000002</v>
      </c>
      <c r="Z67" s="132">
        <v>98.474000000000004</v>
      </c>
      <c r="AA67" s="132">
        <v>96.85</v>
      </c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19"/>
      <c r="BA67" s="119"/>
    </row>
    <row r="68" spans="2:53">
      <c r="B68" s="2"/>
      <c r="C68" s="13">
        <v>1.0000000000000001E-9</v>
      </c>
      <c r="D68" s="6">
        <v>90.953000000000003</v>
      </c>
      <c r="E68" s="6">
        <v>87.56</v>
      </c>
      <c r="F68" s="6">
        <v>90.539000000000001</v>
      </c>
      <c r="G68" s="6">
        <v>91.74</v>
      </c>
      <c r="H68" s="2"/>
      <c r="I68" s="13">
        <v>1.0000000000000001E-9</v>
      </c>
      <c r="J68" s="6">
        <v>99.903000000000006</v>
      </c>
      <c r="K68" s="6">
        <v>98.326999999999998</v>
      </c>
      <c r="L68" s="6">
        <v>96.572000000000003</v>
      </c>
      <c r="M68" s="6">
        <v>97.778000000000006</v>
      </c>
      <c r="N68" s="6"/>
      <c r="O68" s="13">
        <v>1.0000000000000001E-9</v>
      </c>
      <c r="P68" s="6">
        <v>98.275000000000006</v>
      </c>
      <c r="Q68" s="6">
        <v>95.962999999999994</v>
      </c>
      <c r="R68" s="6">
        <v>96.061999999999998</v>
      </c>
      <c r="S68" s="130">
        <v>94.873999999999995</v>
      </c>
      <c r="T68" s="119"/>
      <c r="U68" s="119"/>
      <c r="V68" s="119"/>
      <c r="W68" s="119"/>
      <c r="X68" s="131">
        <v>1.0000000000000001E-9</v>
      </c>
      <c r="Y68" s="132">
        <v>90.197999999999993</v>
      </c>
      <c r="Z68" s="132">
        <v>98.144999999999996</v>
      </c>
      <c r="AA68" s="132">
        <v>96.293999999999997</v>
      </c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19"/>
      <c r="AS68" s="119"/>
      <c r="AT68" s="119"/>
      <c r="AU68" s="119"/>
      <c r="AV68" s="119"/>
      <c r="AW68" s="119"/>
      <c r="AX68" s="119"/>
      <c r="AY68" s="119"/>
      <c r="AZ68" s="119"/>
      <c r="BA68" s="119"/>
    </row>
    <row r="69" spans="2:53">
      <c r="B69" s="2"/>
      <c r="C69" s="13">
        <v>3E-10</v>
      </c>
      <c r="D69" s="6">
        <v>93.349000000000004</v>
      </c>
      <c r="E69" s="6">
        <v>94.754000000000005</v>
      </c>
      <c r="F69" s="6">
        <v>96.262</v>
      </c>
      <c r="G69" s="6">
        <v>92.274000000000001</v>
      </c>
      <c r="H69" s="2"/>
      <c r="I69" s="13">
        <v>3E-10</v>
      </c>
      <c r="J69" s="6">
        <v>99.084000000000003</v>
      </c>
      <c r="K69" s="6">
        <v>102.126</v>
      </c>
      <c r="L69" s="6">
        <v>97.581000000000003</v>
      </c>
      <c r="M69" s="6">
        <v>96.664000000000001</v>
      </c>
      <c r="N69" s="6"/>
      <c r="O69" s="13">
        <v>3E-10</v>
      </c>
      <c r="P69" s="6">
        <v>98.403000000000006</v>
      </c>
      <c r="Q69" s="6">
        <v>100.011</v>
      </c>
      <c r="R69" s="6">
        <v>95.891999999999996</v>
      </c>
      <c r="S69" s="130">
        <v>104.20099999999999</v>
      </c>
      <c r="T69" s="119"/>
      <c r="U69" s="119"/>
      <c r="V69" s="119"/>
      <c r="W69" s="119"/>
      <c r="X69" s="131">
        <v>3E-10</v>
      </c>
      <c r="Y69" s="132">
        <v>94.16</v>
      </c>
      <c r="Z69" s="132">
        <v>98.864000000000004</v>
      </c>
      <c r="AA69" s="132">
        <v>99.626999999999995</v>
      </c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19"/>
      <c r="AU69" s="119"/>
      <c r="AV69" s="119"/>
      <c r="AW69" s="119"/>
      <c r="AX69" s="119"/>
      <c r="AY69" s="119"/>
      <c r="AZ69" s="119"/>
      <c r="BA69" s="119"/>
    </row>
    <row r="70" spans="2:53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22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</row>
    <row r="71" spans="2:53">
      <c r="B71" s="2"/>
      <c r="C71" s="7" t="s">
        <v>105</v>
      </c>
      <c r="D71" s="44">
        <v>107.8</v>
      </c>
      <c r="E71" s="2"/>
      <c r="F71" s="2"/>
      <c r="G71" s="2"/>
      <c r="H71" s="2"/>
      <c r="I71" s="7" t="s">
        <v>105</v>
      </c>
      <c r="J71" s="44">
        <v>72.709999999999994</v>
      </c>
      <c r="K71" s="2"/>
      <c r="L71" s="2"/>
      <c r="M71" s="2"/>
      <c r="N71" s="2"/>
      <c r="O71" s="7" t="s">
        <v>105</v>
      </c>
      <c r="P71" s="44">
        <v>64.39</v>
      </c>
      <c r="Q71" s="2"/>
      <c r="R71" s="2"/>
      <c r="S71" s="122"/>
      <c r="T71" s="133" t="s">
        <v>105</v>
      </c>
      <c r="U71" s="136">
        <f>GEOMEAN(D71,J71,P71)</f>
        <v>79.617849598215386</v>
      </c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Q71" s="119"/>
      <c r="AR71" s="119"/>
      <c r="AS71" s="119"/>
      <c r="AT71" s="119"/>
      <c r="AU71" s="119"/>
      <c r="AV71" s="119"/>
      <c r="AW71" s="119"/>
      <c r="AX71" s="119"/>
      <c r="AY71" s="119"/>
      <c r="AZ71" s="119"/>
      <c r="BA71" s="119"/>
    </row>
    <row r="72" spans="2:53">
      <c r="B72" s="2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Q72" s="119"/>
      <c r="AR72" s="119"/>
      <c r="AS72" s="119"/>
      <c r="AT72" s="119"/>
      <c r="AU72" s="119"/>
      <c r="AV72" s="119"/>
      <c r="AW72" s="119"/>
      <c r="AX72" s="119"/>
      <c r="AY72" s="119"/>
      <c r="AZ72" s="119"/>
      <c r="BA72" s="119"/>
    </row>
    <row r="73" spans="2:53">
      <c r="B73" s="2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19"/>
      <c r="AO73" s="119"/>
      <c r="AP73" s="119"/>
      <c r="AQ73" s="119"/>
      <c r="AR73" s="119"/>
      <c r="AS73" s="119"/>
      <c r="AT73" s="119"/>
      <c r="AU73" s="119"/>
      <c r="AV73" s="119"/>
      <c r="AW73" s="119"/>
      <c r="AX73" s="119"/>
      <c r="AY73" s="119"/>
      <c r="AZ73" s="119"/>
      <c r="BA73" s="119"/>
    </row>
    <row r="74" spans="2:53" ht="15.5">
      <c r="B74" s="2" t="s">
        <v>69</v>
      </c>
      <c r="C74" s="10" t="s">
        <v>70</v>
      </c>
      <c r="D74" s="10"/>
      <c r="E74" s="10"/>
      <c r="F74" s="10"/>
      <c r="G74" s="10"/>
      <c r="H74" s="2"/>
      <c r="I74" s="10" t="s">
        <v>71</v>
      </c>
      <c r="J74" s="10"/>
      <c r="K74" s="10"/>
      <c r="L74" s="10"/>
      <c r="M74" s="10"/>
      <c r="N74" s="10"/>
      <c r="O74" s="10" t="s">
        <v>72</v>
      </c>
      <c r="P74" s="10"/>
      <c r="Q74" s="10"/>
      <c r="R74" s="10"/>
      <c r="S74" s="121"/>
      <c r="T74" s="119"/>
      <c r="U74" s="119"/>
      <c r="V74" s="119"/>
      <c r="W74" s="123" t="s">
        <v>20</v>
      </c>
      <c r="X74" s="124" t="s">
        <v>206</v>
      </c>
      <c r="Y74" s="125"/>
      <c r="Z74" s="124"/>
      <c r="AA74" s="124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119"/>
      <c r="AT74" s="119"/>
      <c r="AU74" s="119"/>
      <c r="AV74" s="119"/>
      <c r="AW74" s="119"/>
      <c r="AX74" s="119"/>
      <c r="AY74" s="119"/>
      <c r="AZ74" s="119"/>
      <c r="BA74" s="119"/>
    </row>
    <row r="75" spans="2:53" ht="14.5" thickBot="1">
      <c r="B75" s="2" t="s">
        <v>207</v>
      </c>
      <c r="C75" s="8" t="s">
        <v>73</v>
      </c>
      <c r="D75" s="9" t="s">
        <v>208</v>
      </c>
      <c r="E75" s="9"/>
      <c r="F75" s="9"/>
      <c r="G75" s="9"/>
      <c r="H75" s="2"/>
      <c r="I75" s="8" t="s">
        <v>73</v>
      </c>
      <c r="J75" s="9" t="s">
        <v>208</v>
      </c>
      <c r="K75" s="9"/>
      <c r="L75" s="9"/>
      <c r="M75" s="9"/>
      <c r="N75" s="30"/>
      <c r="O75" s="8" t="s">
        <v>73</v>
      </c>
      <c r="P75" s="9" t="s">
        <v>208</v>
      </c>
      <c r="Q75" s="9"/>
      <c r="R75" s="9"/>
      <c r="S75" s="127"/>
      <c r="T75" s="119"/>
      <c r="U75" s="119"/>
      <c r="V75" s="119"/>
      <c r="W75" s="122" t="s">
        <v>69</v>
      </c>
      <c r="X75" s="128" t="s">
        <v>73</v>
      </c>
      <c r="Y75" s="129" t="s">
        <v>70</v>
      </c>
      <c r="Z75" s="129" t="s">
        <v>71</v>
      </c>
      <c r="AA75" s="129" t="s">
        <v>72</v>
      </c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19"/>
      <c r="AT75" s="119"/>
      <c r="AU75" s="119"/>
      <c r="AV75" s="119"/>
      <c r="AW75" s="119"/>
      <c r="AX75" s="119"/>
      <c r="AY75" s="119"/>
      <c r="AZ75" s="119"/>
      <c r="BA75" s="119"/>
    </row>
    <row r="76" spans="2:53" ht="14.5" thickTop="1">
      <c r="B76" s="2"/>
      <c r="C76" s="13">
        <v>1.0000000000000001E-5</v>
      </c>
      <c r="D76" s="6">
        <v>4.5449999999999999</v>
      </c>
      <c r="E76" s="6">
        <v>4.0720000000000001</v>
      </c>
      <c r="F76" s="6">
        <v>2.306</v>
      </c>
      <c r="G76" s="6">
        <v>4.0250000000000004</v>
      </c>
      <c r="H76" s="2"/>
      <c r="I76" s="13">
        <v>1.0000000000000001E-5</v>
      </c>
      <c r="J76" s="6">
        <v>5.5119999999999996</v>
      </c>
      <c r="K76" s="6">
        <v>4.0060000000000002</v>
      </c>
      <c r="L76" s="6">
        <v>4.3819999999999997</v>
      </c>
      <c r="M76" s="6">
        <v>3.7320000000000002</v>
      </c>
      <c r="N76" s="6"/>
      <c r="O76" s="13">
        <v>1.0000000000000001E-5</v>
      </c>
      <c r="P76" s="6">
        <v>6.5439999999999996</v>
      </c>
      <c r="Q76" s="6">
        <v>7.242</v>
      </c>
      <c r="R76" s="6">
        <v>7.0970000000000004</v>
      </c>
      <c r="S76" s="130">
        <v>4.4939999999999998</v>
      </c>
      <c r="T76" s="119"/>
      <c r="U76" s="119"/>
      <c r="V76" s="119"/>
      <c r="W76" s="119"/>
      <c r="X76" s="131">
        <v>1.0000000000000001E-5</v>
      </c>
      <c r="Y76" s="132">
        <v>3.7370000000000001</v>
      </c>
      <c r="Z76" s="132">
        <v>4.4080000000000004</v>
      </c>
      <c r="AA76" s="132">
        <v>6.3440000000000003</v>
      </c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19"/>
      <c r="AT76" s="119"/>
      <c r="AU76" s="119"/>
      <c r="AV76" s="119"/>
      <c r="AW76" s="119"/>
      <c r="AX76" s="119"/>
      <c r="AY76" s="119"/>
      <c r="AZ76" s="119"/>
      <c r="BA76" s="119"/>
    </row>
    <row r="77" spans="2:53">
      <c r="B77" s="2"/>
      <c r="C77" s="13">
        <v>3.0000000000000001E-6</v>
      </c>
      <c r="D77" s="6">
        <v>23.957000000000001</v>
      </c>
      <c r="E77" s="6">
        <v>22.265999999999998</v>
      </c>
      <c r="F77" s="6">
        <v>23.326000000000001</v>
      </c>
      <c r="G77" s="6">
        <v>25.524000000000001</v>
      </c>
      <c r="H77" s="2"/>
      <c r="I77" s="13">
        <v>3.0000000000000001E-6</v>
      </c>
      <c r="J77" s="6">
        <v>17.138999999999999</v>
      </c>
      <c r="K77" s="6">
        <v>15.433999999999999</v>
      </c>
      <c r="L77" s="6">
        <v>18.637</v>
      </c>
      <c r="M77" s="6">
        <v>12.865</v>
      </c>
      <c r="N77" s="6"/>
      <c r="O77" s="13">
        <v>3.0000000000000001E-6</v>
      </c>
      <c r="P77" s="6">
        <v>17.390999999999998</v>
      </c>
      <c r="Q77" s="6">
        <v>18.741</v>
      </c>
      <c r="R77" s="6">
        <v>23.224</v>
      </c>
      <c r="S77" s="130">
        <v>18.108000000000001</v>
      </c>
      <c r="T77" s="119"/>
      <c r="U77" s="119"/>
      <c r="V77" s="136"/>
      <c r="W77" s="119"/>
      <c r="X77" s="131">
        <v>3.0000000000000001E-6</v>
      </c>
      <c r="Y77" s="132">
        <v>23.768000000000001</v>
      </c>
      <c r="Z77" s="132">
        <v>16.018999999999998</v>
      </c>
      <c r="AA77" s="132">
        <v>19.366</v>
      </c>
      <c r="AB77" s="119"/>
      <c r="AC77" s="119"/>
      <c r="AD77" s="119"/>
      <c r="AE77" s="119"/>
      <c r="AF77" s="119"/>
      <c r="AG77" s="119"/>
      <c r="AH77" s="119"/>
      <c r="AI77" s="119"/>
      <c r="AJ77" s="119"/>
      <c r="AK77" s="119"/>
      <c r="AL77" s="119"/>
      <c r="AM77" s="119"/>
      <c r="AN77" s="119"/>
      <c r="AO77" s="119"/>
      <c r="AP77" s="119"/>
      <c r="AQ77" s="119"/>
      <c r="AR77" s="119"/>
      <c r="AS77" s="119"/>
      <c r="AT77" s="119"/>
      <c r="AU77" s="119"/>
      <c r="AV77" s="119"/>
      <c r="AW77" s="119"/>
      <c r="AX77" s="119"/>
      <c r="AY77" s="119"/>
      <c r="AZ77" s="119"/>
      <c r="BA77" s="119"/>
    </row>
    <row r="78" spans="2:53">
      <c r="B78" s="2"/>
      <c r="C78" s="13">
        <v>9.9999999999999995E-7</v>
      </c>
      <c r="D78" s="6">
        <v>56.350999999999999</v>
      </c>
      <c r="E78" s="6">
        <v>56.078000000000003</v>
      </c>
      <c r="F78" s="6">
        <v>51.722000000000001</v>
      </c>
      <c r="G78" s="6">
        <v>63.112000000000002</v>
      </c>
      <c r="H78" s="2"/>
      <c r="I78" s="13">
        <v>9.9999999999999995E-7</v>
      </c>
      <c r="J78" s="6">
        <v>53.307000000000002</v>
      </c>
      <c r="K78" s="6">
        <v>42.158999999999999</v>
      </c>
      <c r="L78" s="6">
        <v>40.095999999999997</v>
      </c>
      <c r="M78" s="6">
        <v>43.363</v>
      </c>
      <c r="N78" s="6"/>
      <c r="O78" s="13">
        <v>9.9999999999999995E-7</v>
      </c>
      <c r="P78" s="6">
        <v>51.396999999999998</v>
      </c>
      <c r="Q78" s="6">
        <v>51.069000000000003</v>
      </c>
      <c r="R78" s="6">
        <v>52.052999999999997</v>
      </c>
      <c r="S78" s="130">
        <v>49.411000000000001</v>
      </c>
      <c r="T78" s="119"/>
      <c r="U78" s="119"/>
      <c r="V78" s="119"/>
      <c r="W78" s="119"/>
      <c r="X78" s="131">
        <v>9.9999999999999995E-7</v>
      </c>
      <c r="Y78" s="132">
        <v>56.816000000000003</v>
      </c>
      <c r="Z78" s="132">
        <v>44.731000000000002</v>
      </c>
      <c r="AA78" s="132">
        <v>50.982999999999997</v>
      </c>
      <c r="AB78" s="119"/>
      <c r="AC78" s="119"/>
      <c r="AD78" s="119"/>
      <c r="AE78" s="119"/>
      <c r="AF78" s="119"/>
      <c r="AG78" s="119"/>
      <c r="AH78" s="119"/>
      <c r="AI78" s="119"/>
      <c r="AJ78" s="119"/>
      <c r="AK78" s="119"/>
      <c r="AL78" s="119"/>
      <c r="AM78" s="119"/>
      <c r="AN78" s="119"/>
      <c r="AO78" s="119"/>
      <c r="AP78" s="119"/>
      <c r="AQ78" s="119"/>
      <c r="AR78" s="119"/>
      <c r="AS78" s="119"/>
      <c r="AT78" s="119"/>
      <c r="AU78" s="119"/>
      <c r="AV78" s="119"/>
      <c r="AW78" s="119"/>
      <c r="AX78" s="119"/>
      <c r="AY78" s="119"/>
      <c r="AZ78" s="119"/>
      <c r="BA78" s="119"/>
    </row>
    <row r="79" spans="2:53">
      <c r="C79" s="13">
        <v>2.9999999999999999E-7</v>
      </c>
      <c r="D79" s="6">
        <v>94.825000000000003</v>
      </c>
      <c r="E79" s="6">
        <v>79.114999999999995</v>
      </c>
      <c r="F79" s="6">
        <v>82.891000000000005</v>
      </c>
      <c r="G79" s="6">
        <v>86.980999999999995</v>
      </c>
      <c r="H79" s="2"/>
      <c r="I79" s="13">
        <v>2.9999999999999999E-7</v>
      </c>
      <c r="J79" s="6">
        <v>65.853999999999999</v>
      </c>
      <c r="K79" s="6">
        <v>77.224000000000004</v>
      </c>
      <c r="L79" s="6">
        <v>76.543999999999997</v>
      </c>
      <c r="M79" s="6">
        <v>74.793999999999997</v>
      </c>
      <c r="N79" s="6"/>
      <c r="O79" s="13">
        <v>2.9999999999999999E-7</v>
      </c>
      <c r="P79" s="6">
        <v>76.629000000000005</v>
      </c>
      <c r="Q79" s="6">
        <v>74.968000000000004</v>
      </c>
      <c r="R79" s="6">
        <v>79.674999999999997</v>
      </c>
      <c r="S79" s="130">
        <v>87.914000000000001</v>
      </c>
      <c r="T79" s="119"/>
      <c r="U79" s="119"/>
      <c r="V79" s="119"/>
      <c r="W79" s="119"/>
      <c r="X79" s="131">
        <v>2.9999999999999999E-7</v>
      </c>
      <c r="Y79" s="132">
        <v>85.953000000000003</v>
      </c>
      <c r="Z79" s="132">
        <v>73.603999999999999</v>
      </c>
      <c r="AA79" s="132">
        <v>79.796000000000006</v>
      </c>
      <c r="AB79" s="119"/>
      <c r="AC79" s="119"/>
      <c r="AD79" s="119"/>
      <c r="AE79" s="119"/>
      <c r="AF79" s="119"/>
      <c r="AG79" s="119"/>
      <c r="AH79" s="119"/>
      <c r="AI79" s="119"/>
      <c r="AJ79" s="119"/>
      <c r="AK79" s="119"/>
      <c r="AL79" s="119"/>
      <c r="AM79" s="119"/>
      <c r="AN79" s="119"/>
      <c r="AO79" s="119"/>
      <c r="AP79" s="119"/>
      <c r="AQ79" s="119"/>
      <c r="AR79" s="119"/>
      <c r="AS79" s="119"/>
      <c r="AT79" s="119"/>
      <c r="AU79" s="119"/>
      <c r="AV79" s="119"/>
      <c r="AW79" s="119"/>
      <c r="AX79" s="119"/>
      <c r="AY79" s="119"/>
      <c r="AZ79" s="119"/>
      <c r="BA79" s="119"/>
    </row>
    <row r="80" spans="2:53">
      <c r="C80" s="13">
        <v>9.9999999999999995E-8</v>
      </c>
      <c r="D80" s="6">
        <v>89.963999999999999</v>
      </c>
      <c r="E80" s="6">
        <v>92.983000000000004</v>
      </c>
      <c r="F80" s="6">
        <v>95.305000000000007</v>
      </c>
      <c r="G80" s="6">
        <v>89.763000000000005</v>
      </c>
      <c r="H80" s="2"/>
      <c r="I80" s="13">
        <v>9.9999999999999995E-8</v>
      </c>
      <c r="J80" s="6">
        <v>74.531000000000006</v>
      </c>
      <c r="K80" s="6">
        <v>88.450999999999993</v>
      </c>
      <c r="L80" s="6">
        <v>78.188000000000002</v>
      </c>
      <c r="M80" s="6">
        <v>79.87</v>
      </c>
      <c r="N80" s="6"/>
      <c r="O80" s="13">
        <v>9.9999999999999995E-8</v>
      </c>
      <c r="P80" s="6">
        <v>89.406000000000006</v>
      </c>
      <c r="Q80" s="6">
        <v>91.682000000000002</v>
      </c>
      <c r="R80" s="6">
        <v>92.575000000000003</v>
      </c>
      <c r="S80" s="130">
        <v>85.363</v>
      </c>
      <c r="T80" s="119"/>
      <c r="U80" s="119"/>
      <c r="V80" s="119"/>
      <c r="W80" s="119"/>
      <c r="X80" s="131">
        <v>9.9999999999999995E-8</v>
      </c>
      <c r="Y80" s="132">
        <v>92.004000000000005</v>
      </c>
      <c r="Z80" s="132">
        <v>80.260000000000005</v>
      </c>
      <c r="AA80" s="132">
        <v>89.757000000000005</v>
      </c>
      <c r="AB80" s="119"/>
      <c r="AC80" s="119"/>
      <c r="AD80" s="119"/>
      <c r="AE80" s="119"/>
      <c r="AF80" s="119"/>
      <c r="AG80" s="119"/>
      <c r="AH80" s="119"/>
      <c r="AI80" s="119"/>
      <c r="AJ80" s="119"/>
      <c r="AK80" s="119"/>
      <c r="AL80" s="119"/>
      <c r="AM80" s="119"/>
      <c r="AN80" s="119"/>
      <c r="AO80" s="119"/>
      <c r="AP80" s="119"/>
      <c r="AQ80" s="119"/>
      <c r="AR80" s="119"/>
      <c r="AS80" s="119"/>
      <c r="AT80" s="119"/>
      <c r="AU80" s="119"/>
      <c r="AV80" s="119"/>
      <c r="AW80" s="119"/>
      <c r="AX80" s="119"/>
      <c r="AY80" s="119"/>
      <c r="AZ80" s="119"/>
      <c r="BA80" s="119"/>
    </row>
    <row r="81" spans="2:53">
      <c r="C81" s="13">
        <v>2.9999999999999997E-8</v>
      </c>
      <c r="D81" s="6">
        <v>97.22</v>
      </c>
      <c r="E81" s="6">
        <v>99.010999999999996</v>
      </c>
      <c r="F81" s="6">
        <v>94.911000000000001</v>
      </c>
      <c r="G81" s="6">
        <v>98.594999999999999</v>
      </c>
      <c r="H81" s="2"/>
      <c r="I81" s="13">
        <v>2.9999999999999997E-8</v>
      </c>
      <c r="J81" s="6">
        <v>67.995999999999995</v>
      </c>
      <c r="K81" s="6">
        <v>84.022000000000006</v>
      </c>
      <c r="L81" s="6">
        <v>79.167000000000002</v>
      </c>
      <c r="M81" s="6">
        <v>81.132999999999996</v>
      </c>
      <c r="N81" s="6"/>
      <c r="O81" s="13">
        <v>2.9999999999999997E-8</v>
      </c>
      <c r="P81" s="6">
        <v>94.108000000000004</v>
      </c>
      <c r="Q81" s="6">
        <v>89.76</v>
      </c>
      <c r="R81" s="6">
        <v>101.873</v>
      </c>
      <c r="S81" s="130">
        <v>91.984999999999999</v>
      </c>
      <c r="T81" s="119"/>
      <c r="U81" s="119"/>
      <c r="V81" s="119"/>
      <c r="W81" s="119"/>
      <c r="X81" s="131">
        <v>2.9999999999999997E-8</v>
      </c>
      <c r="Y81" s="132">
        <v>97.433999999999997</v>
      </c>
      <c r="Z81" s="132">
        <v>78.078999999999994</v>
      </c>
      <c r="AA81" s="132">
        <v>94.430999999999997</v>
      </c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19"/>
      <c r="AM81" s="119"/>
      <c r="AN81" s="119"/>
      <c r="AO81" s="119"/>
      <c r="AP81" s="119"/>
      <c r="AQ81" s="119"/>
      <c r="AR81" s="119"/>
      <c r="AS81" s="119"/>
      <c r="AT81" s="119"/>
      <c r="AU81" s="119"/>
      <c r="AV81" s="119"/>
      <c r="AW81" s="119"/>
      <c r="AX81" s="119"/>
      <c r="AY81" s="119"/>
      <c r="AZ81" s="119"/>
      <c r="BA81" s="119"/>
    </row>
    <row r="82" spans="2:53">
      <c r="C82" s="13">
        <v>1E-8</v>
      </c>
      <c r="D82" s="6">
        <v>99.537999999999997</v>
      </c>
      <c r="E82" s="6">
        <v>91.926000000000002</v>
      </c>
      <c r="F82" s="6">
        <v>98.141000000000005</v>
      </c>
      <c r="G82" s="6">
        <v>93.635999999999996</v>
      </c>
      <c r="H82" s="2"/>
      <c r="I82" s="13">
        <v>1E-8</v>
      </c>
      <c r="J82" s="6">
        <v>75.608000000000004</v>
      </c>
      <c r="K82" s="6">
        <v>86.531000000000006</v>
      </c>
      <c r="L82" s="6">
        <v>83.959000000000003</v>
      </c>
      <c r="M82" s="6">
        <v>84.438999999999993</v>
      </c>
      <c r="N82" s="6"/>
      <c r="O82" s="13">
        <v>1E-8</v>
      </c>
      <c r="P82" s="6">
        <v>91.74</v>
      </c>
      <c r="Q82" s="6">
        <v>99.486000000000004</v>
      </c>
      <c r="R82" s="6">
        <v>90.614000000000004</v>
      </c>
      <c r="S82" s="130">
        <v>92.05</v>
      </c>
      <c r="T82" s="119"/>
      <c r="U82" s="119"/>
      <c r="V82" s="119"/>
      <c r="W82" s="119"/>
      <c r="X82" s="131">
        <v>1E-8</v>
      </c>
      <c r="Y82" s="132">
        <v>95.81</v>
      </c>
      <c r="Z82" s="132">
        <v>82.634</v>
      </c>
      <c r="AA82" s="132">
        <v>93.471999999999994</v>
      </c>
      <c r="AB82" s="119"/>
      <c r="AC82" s="119"/>
      <c r="AD82" s="119"/>
      <c r="AE82" s="119"/>
      <c r="AF82" s="119"/>
      <c r="AG82" s="119"/>
      <c r="AH82" s="119"/>
      <c r="AI82" s="119"/>
      <c r="AJ82" s="119"/>
      <c r="AK82" s="119"/>
      <c r="AL82" s="119"/>
      <c r="AM82" s="119"/>
      <c r="AN82" s="119"/>
      <c r="AO82" s="119"/>
      <c r="AP82" s="119"/>
      <c r="AQ82" s="119"/>
      <c r="AR82" s="119"/>
      <c r="AS82" s="119"/>
      <c r="AT82" s="119"/>
      <c r="AU82" s="119"/>
      <c r="AV82" s="119"/>
      <c r="AW82" s="119"/>
      <c r="AX82" s="119"/>
      <c r="AY82" s="119"/>
      <c r="AZ82" s="119"/>
      <c r="BA82" s="119"/>
    </row>
    <row r="83" spans="2:53">
      <c r="B83" s="2"/>
      <c r="C83" s="13">
        <v>3E-9</v>
      </c>
      <c r="D83" s="6">
        <v>94.501000000000005</v>
      </c>
      <c r="E83" s="6">
        <v>95.754999999999995</v>
      </c>
      <c r="F83" s="6">
        <v>90.706000000000003</v>
      </c>
      <c r="G83" s="6">
        <v>86.697000000000003</v>
      </c>
      <c r="H83" s="2"/>
      <c r="I83" s="13">
        <v>3E-9</v>
      </c>
      <c r="J83" s="6">
        <v>79.156999999999996</v>
      </c>
      <c r="K83" s="6">
        <v>96.087999999999994</v>
      </c>
      <c r="L83" s="6">
        <v>84.093999999999994</v>
      </c>
      <c r="M83" s="6">
        <v>76.23</v>
      </c>
      <c r="N83" s="6"/>
      <c r="O83" s="13">
        <v>3E-9</v>
      </c>
      <c r="P83" s="6">
        <v>91.62</v>
      </c>
      <c r="Q83" s="6">
        <v>97.257000000000005</v>
      </c>
      <c r="R83" s="6">
        <v>87.909000000000006</v>
      </c>
      <c r="S83" s="130">
        <v>86.465000000000003</v>
      </c>
      <c r="T83" s="119"/>
      <c r="U83" s="119"/>
      <c r="V83" s="119"/>
      <c r="W83" s="119"/>
      <c r="X83" s="131">
        <v>3E-9</v>
      </c>
      <c r="Y83" s="132">
        <v>91.915000000000006</v>
      </c>
      <c r="Z83" s="132">
        <v>83.891999999999996</v>
      </c>
      <c r="AA83" s="132">
        <v>90.813000000000002</v>
      </c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/>
      <c r="AM83" s="119"/>
      <c r="AN83" s="119"/>
      <c r="AO83" s="119"/>
      <c r="AP83" s="119"/>
      <c r="AQ83" s="119"/>
      <c r="AR83" s="119"/>
      <c r="AS83" s="119"/>
      <c r="AT83" s="119"/>
      <c r="AU83" s="119"/>
      <c r="AV83" s="119"/>
      <c r="AW83" s="119"/>
      <c r="AX83" s="119"/>
      <c r="AY83" s="119"/>
      <c r="AZ83" s="119"/>
      <c r="BA83" s="119"/>
    </row>
    <row r="84" spans="2:53">
      <c r="B84" s="2"/>
      <c r="C84" s="13">
        <v>1.0000000000000001E-9</v>
      </c>
      <c r="D84" s="6">
        <v>100.03</v>
      </c>
      <c r="E84" s="6">
        <v>88.956999999999994</v>
      </c>
      <c r="F84" s="6">
        <v>92.497</v>
      </c>
      <c r="G84" s="6">
        <v>91.385999999999996</v>
      </c>
      <c r="H84" s="2"/>
      <c r="I84" s="13">
        <v>1.0000000000000001E-9</v>
      </c>
      <c r="J84" s="6">
        <v>83.483999999999995</v>
      </c>
      <c r="K84" s="6">
        <v>76.64</v>
      </c>
      <c r="L84" s="6">
        <v>83.832999999999998</v>
      </c>
      <c r="M84" s="6">
        <v>87.683999999999997</v>
      </c>
      <c r="N84" s="6"/>
      <c r="O84" s="13">
        <v>1.0000000000000001E-9</v>
      </c>
      <c r="P84" s="6">
        <v>88.334999999999994</v>
      </c>
      <c r="Q84" s="6">
        <v>95.281999999999996</v>
      </c>
      <c r="R84" s="6">
        <v>95.766000000000005</v>
      </c>
      <c r="S84" s="130">
        <v>87.122</v>
      </c>
      <c r="T84" s="119"/>
      <c r="U84" s="119"/>
      <c r="V84" s="119"/>
      <c r="W84" s="119"/>
      <c r="X84" s="131">
        <v>1.0000000000000001E-9</v>
      </c>
      <c r="Y84" s="132">
        <v>93.218000000000004</v>
      </c>
      <c r="Z84" s="132">
        <v>82.91</v>
      </c>
      <c r="AA84" s="132">
        <v>91.626000000000005</v>
      </c>
      <c r="AB84" s="119"/>
      <c r="AC84" s="119"/>
      <c r="AD84" s="119"/>
      <c r="AE84" s="119"/>
      <c r="AF84" s="119"/>
      <c r="AG84" s="119"/>
      <c r="AH84" s="119"/>
      <c r="AI84" s="119"/>
      <c r="AJ84" s="119"/>
      <c r="AK84" s="119"/>
      <c r="AL84" s="119"/>
      <c r="AM84" s="119"/>
      <c r="AN84" s="119"/>
      <c r="AO84" s="119"/>
      <c r="AP84" s="119"/>
      <c r="AQ84" s="119"/>
      <c r="AR84" s="119"/>
      <c r="AS84" s="119"/>
      <c r="AT84" s="119"/>
      <c r="AU84" s="119"/>
      <c r="AV84" s="119"/>
      <c r="AW84" s="119"/>
      <c r="AX84" s="119"/>
      <c r="AY84" s="119"/>
      <c r="AZ84" s="119"/>
      <c r="BA84" s="119"/>
    </row>
    <row r="85" spans="2:53">
      <c r="B85" s="2"/>
      <c r="C85" s="13">
        <v>3E-10</v>
      </c>
      <c r="D85" s="6">
        <v>84.063999999999993</v>
      </c>
      <c r="E85" s="6">
        <v>86.234999999999999</v>
      </c>
      <c r="F85" s="6">
        <v>84.573999999999998</v>
      </c>
      <c r="G85" s="6">
        <v>93.16</v>
      </c>
      <c r="H85" s="2"/>
      <c r="I85" s="13">
        <v>3E-10</v>
      </c>
      <c r="J85" s="6">
        <v>80.956000000000003</v>
      </c>
      <c r="K85" s="6">
        <v>91.346000000000004</v>
      </c>
      <c r="L85" s="6">
        <v>82.727999999999994</v>
      </c>
      <c r="M85" s="6">
        <v>77.912000000000006</v>
      </c>
      <c r="N85" s="6"/>
      <c r="O85" s="13">
        <v>3E-10</v>
      </c>
      <c r="P85" s="6">
        <v>87.016000000000005</v>
      </c>
      <c r="Q85" s="6">
        <v>91.484999999999999</v>
      </c>
      <c r="R85" s="6">
        <v>87.343999999999994</v>
      </c>
      <c r="S85" s="130">
        <v>102.739</v>
      </c>
      <c r="T85" s="119"/>
      <c r="U85" s="119"/>
      <c r="V85" s="119"/>
      <c r="W85" s="119"/>
      <c r="X85" s="131">
        <v>3E-10</v>
      </c>
      <c r="Y85" s="132">
        <v>87.007999999999996</v>
      </c>
      <c r="Z85" s="132">
        <v>83.234999999999999</v>
      </c>
      <c r="AA85" s="132">
        <v>92.146000000000001</v>
      </c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  <c r="AN85" s="119"/>
      <c r="AO85" s="119"/>
      <c r="AP85" s="119"/>
      <c r="AQ85" s="119"/>
      <c r="AR85" s="119"/>
      <c r="AS85" s="119"/>
      <c r="AT85" s="119"/>
      <c r="AU85" s="119"/>
      <c r="AV85" s="119"/>
      <c r="AW85" s="119"/>
      <c r="AX85" s="119"/>
      <c r="AY85" s="119"/>
      <c r="AZ85" s="119"/>
      <c r="BA85" s="119"/>
    </row>
    <row r="86" spans="2:53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22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9"/>
      <c r="AE86" s="119"/>
      <c r="AF86" s="119"/>
      <c r="AG86" s="119"/>
      <c r="AH86" s="119"/>
      <c r="AI86" s="119"/>
      <c r="AJ86" s="119"/>
      <c r="AK86" s="11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</row>
    <row r="87" spans="2:53">
      <c r="B87" s="2"/>
      <c r="C87" s="7" t="s">
        <v>105</v>
      </c>
      <c r="D87" s="44">
        <v>1199.3999999999999</v>
      </c>
      <c r="E87" s="2"/>
      <c r="F87" s="2"/>
      <c r="G87" s="2"/>
      <c r="H87" s="2"/>
      <c r="I87" s="7" t="s">
        <v>105</v>
      </c>
      <c r="J87" s="44">
        <v>540.9</v>
      </c>
      <c r="K87" s="2"/>
      <c r="L87" s="2"/>
      <c r="M87" s="2"/>
      <c r="N87" s="2"/>
      <c r="O87" s="7" t="s">
        <v>105</v>
      </c>
      <c r="P87" s="44">
        <v>955.9</v>
      </c>
      <c r="Q87" s="2"/>
      <c r="R87" s="2"/>
      <c r="S87" s="122"/>
      <c r="T87" s="133" t="s">
        <v>105</v>
      </c>
      <c r="U87" s="136">
        <f>GEOMEAN(D87,J87,P87)</f>
        <v>852.76852499691904</v>
      </c>
      <c r="V87" s="119"/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/>
      <c r="AM87" s="119"/>
      <c r="AN87" s="119"/>
      <c r="AO87" s="119"/>
      <c r="AP87" s="119"/>
      <c r="AQ87" s="119"/>
      <c r="AR87" s="119"/>
      <c r="AS87" s="119"/>
      <c r="AT87" s="119"/>
      <c r="AU87" s="119"/>
      <c r="AV87" s="119"/>
      <c r="AW87" s="119"/>
      <c r="AX87" s="119"/>
      <c r="AY87" s="119"/>
      <c r="AZ87" s="119"/>
      <c r="BA87" s="119"/>
    </row>
    <row r="88" spans="2:53">
      <c r="B88" s="2"/>
      <c r="S88" s="119"/>
      <c r="T88" s="119"/>
      <c r="U88" s="119"/>
      <c r="V88" s="119"/>
      <c r="W88" s="119"/>
      <c r="X88" s="119"/>
      <c r="Y88" s="119"/>
      <c r="Z88" s="119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119"/>
      <c r="AL88" s="119"/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</row>
    <row r="89" spans="2:53">
      <c r="B89" s="2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119"/>
      <c r="AE89" s="119"/>
      <c r="AF89" s="119"/>
      <c r="AG89" s="119"/>
      <c r="AH89" s="119"/>
      <c r="AI89" s="119"/>
      <c r="AJ89" s="119"/>
      <c r="AK89" s="119"/>
      <c r="AL89" s="119"/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</row>
    <row r="90" spans="2:53" ht="15.5">
      <c r="B90" s="2" t="s">
        <v>76</v>
      </c>
      <c r="C90" s="10" t="s">
        <v>70</v>
      </c>
      <c r="D90" s="10"/>
      <c r="E90" s="10"/>
      <c r="F90" s="10"/>
      <c r="G90" s="10"/>
      <c r="H90" s="2"/>
      <c r="I90" s="10" t="s">
        <v>71</v>
      </c>
      <c r="J90" s="10"/>
      <c r="K90" s="10"/>
      <c r="L90" s="10"/>
      <c r="M90" s="10"/>
      <c r="N90" s="10"/>
      <c r="O90" s="10" t="s">
        <v>72</v>
      </c>
      <c r="P90" s="10"/>
      <c r="Q90" s="10"/>
      <c r="R90" s="10"/>
      <c r="S90" s="121"/>
      <c r="T90" s="119"/>
      <c r="U90" s="119"/>
      <c r="V90" s="119"/>
      <c r="W90" s="123" t="s">
        <v>20</v>
      </c>
      <c r="X90" s="124" t="s">
        <v>206</v>
      </c>
      <c r="Y90" s="125"/>
      <c r="Z90" s="124"/>
      <c r="AA90" s="124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</row>
    <row r="91" spans="2:53" ht="14.5" thickBot="1">
      <c r="B91" s="2" t="s">
        <v>207</v>
      </c>
      <c r="C91" s="8" t="s">
        <v>73</v>
      </c>
      <c r="D91" s="9" t="s">
        <v>208</v>
      </c>
      <c r="E91" s="9"/>
      <c r="F91" s="9"/>
      <c r="G91" s="9"/>
      <c r="H91" s="2"/>
      <c r="I91" s="8" t="s">
        <v>73</v>
      </c>
      <c r="J91" s="9" t="s">
        <v>208</v>
      </c>
      <c r="K91" s="9"/>
      <c r="L91" s="9"/>
      <c r="M91" s="9"/>
      <c r="N91" s="30"/>
      <c r="O91" s="8" t="s">
        <v>73</v>
      </c>
      <c r="P91" s="9" t="s">
        <v>208</v>
      </c>
      <c r="Q91" s="9"/>
      <c r="R91" s="9"/>
      <c r="S91" s="127"/>
      <c r="T91" s="119"/>
      <c r="U91" s="119"/>
      <c r="V91" s="119"/>
      <c r="W91" s="122" t="s">
        <v>76</v>
      </c>
      <c r="X91" s="128" t="s">
        <v>73</v>
      </c>
      <c r="Y91" s="129" t="s">
        <v>70</v>
      </c>
      <c r="Z91" s="129" t="s">
        <v>71</v>
      </c>
      <c r="AA91" s="129" t="s">
        <v>72</v>
      </c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</row>
    <row r="92" spans="2:53" ht="14.5" thickTop="1">
      <c r="B92" s="2"/>
      <c r="C92" s="13">
        <v>1.0000000000000001E-5</v>
      </c>
      <c r="D92" s="6">
        <v>3.7509999999999999</v>
      </c>
      <c r="E92" s="6">
        <v>3.3490000000000002</v>
      </c>
      <c r="F92" s="6">
        <v>5.0510000000000002</v>
      </c>
      <c r="G92" s="6">
        <v>4.1660000000000004</v>
      </c>
      <c r="H92" s="2"/>
      <c r="I92" s="13">
        <v>1.0000000000000001E-5</v>
      </c>
      <c r="J92" s="6">
        <v>4.2690000000000001</v>
      </c>
      <c r="K92" s="6">
        <v>5.6929999999999996</v>
      </c>
      <c r="L92" s="6">
        <v>3.8610000000000002</v>
      </c>
      <c r="M92" s="6">
        <v>5.32</v>
      </c>
      <c r="N92" s="6"/>
      <c r="O92" s="13">
        <v>1.0000000000000001E-5</v>
      </c>
      <c r="P92" s="6">
        <v>6.39</v>
      </c>
      <c r="Q92" s="6">
        <v>4.8159999999999998</v>
      </c>
      <c r="R92" s="6">
        <v>10.005000000000001</v>
      </c>
      <c r="S92" s="130">
        <v>6.141</v>
      </c>
      <c r="T92" s="119"/>
      <c r="U92" s="119"/>
      <c r="V92" s="119"/>
      <c r="W92" s="119"/>
      <c r="X92" s="131">
        <v>1.0000000000000001E-5</v>
      </c>
      <c r="Y92" s="132">
        <v>4.0789999999999997</v>
      </c>
      <c r="Z92" s="132">
        <v>4.7859999999999996</v>
      </c>
      <c r="AA92" s="132">
        <v>6.8380000000000001</v>
      </c>
      <c r="AB92" s="119"/>
      <c r="AC92" s="119"/>
      <c r="AD92" s="119"/>
      <c r="AE92" s="119"/>
      <c r="AF92" s="119"/>
      <c r="AG92" s="119"/>
      <c r="AH92" s="119"/>
      <c r="AI92" s="119"/>
      <c r="AJ92" s="119"/>
      <c r="AK92" s="119"/>
      <c r="AL92" s="119"/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</row>
    <row r="93" spans="2:53">
      <c r="B93" s="2"/>
      <c r="C93" s="13">
        <v>3.0000000000000001E-6</v>
      </c>
      <c r="D93" s="6">
        <v>4.8540000000000001</v>
      </c>
      <c r="E93" s="6">
        <v>5.7160000000000002</v>
      </c>
      <c r="F93" s="6">
        <v>4.0549999999999997</v>
      </c>
      <c r="G93" s="6">
        <v>4.2679999999999998</v>
      </c>
      <c r="H93" s="2"/>
      <c r="I93" s="13">
        <v>3.0000000000000001E-6</v>
      </c>
      <c r="J93" s="6">
        <v>7.4039999999999999</v>
      </c>
      <c r="K93" s="6">
        <v>3.8149999999999999</v>
      </c>
      <c r="L93" s="6">
        <v>3.6139999999999999</v>
      </c>
      <c r="M93" s="6">
        <v>6.0730000000000004</v>
      </c>
      <c r="N93" s="6"/>
      <c r="O93" s="13">
        <v>3.0000000000000001E-6</v>
      </c>
      <c r="P93" s="6">
        <v>10.98</v>
      </c>
      <c r="Q93" s="6">
        <v>8.843</v>
      </c>
      <c r="R93" s="6">
        <v>9.2040000000000006</v>
      </c>
      <c r="S93" s="130">
        <v>6.4390000000000001</v>
      </c>
      <c r="T93" s="119"/>
      <c r="U93" s="119"/>
      <c r="V93" s="136"/>
      <c r="W93" s="119"/>
      <c r="X93" s="131">
        <v>3.0000000000000001E-6</v>
      </c>
      <c r="Y93" s="132">
        <v>4.7229999999999999</v>
      </c>
      <c r="Z93" s="132">
        <v>5.2270000000000003</v>
      </c>
      <c r="AA93" s="132">
        <v>8.8659999999999997</v>
      </c>
      <c r="AB93" s="119"/>
      <c r="AC93" s="119"/>
      <c r="AD93" s="119"/>
      <c r="AE93" s="119"/>
      <c r="AF93" s="119"/>
      <c r="AG93" s="119"/>
      <c r="AH93" s="119"/>
      <c r="AI93" s="119"/>
      <c r="AJ93" s="119"/>
      <c r="AK93" s="119"/>
      <c r="AL93" s="119"/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</row>
    <row r="94" spans="2:53">
      <c r="B94" s="2"/>
      <c r="C94" s="13">
        <v>9.9999999999999995E-7</v>
      </c>
      <c r="D94" s="6">
        <v>11.836</v>
      </c>
      <c r="E94" s="6">
        <v>12.472</v>
      </c>
      <c r="F94" s="6">
        <v>14.725</v>
      </c>
      <c r="G94" s="6">
        <v>11.598000000000001</v>
      </c>
      <c r="H94" s="2"/>
      <c r="I94" s="13">
        <v>9.9999999999999995E-7</v>
      </c>
      <c r="J94" s="6">
        <v>13.382</v>
      </c>
      <c r="K94" s="6">
        <v>16.748999999999999</v>
      </c>
      <c r="L94" s="6">
        <v>14.85</v>
      </c>
      <c r="M94" s="6">
        <v>13.823</v>
      </c>
      <c r="N94" s="6"/>
      <c r="O94" s="13">
        <v>9.9999999999999995E-7</v>
      </c>
      <c r="P94" s="6">
        <v>15.016</v>
      </c>
      <c r="Q94" s="6">
        <v>13.619</v>
      </c>
      <c r="R94" s="6">
        <v>14.484</v>
      </c>
      <c r="S94" s="130">
        <v>12.798</v>
      </c>
      <c r="T94" s="119"/>
      <c r="U94" s="119"/>
      <c r="V94" s="119"/>
      <c r="W94" s="119"/>
      <c r="X94" s="131">
        <v>9.9999999999999995E-7</v>
      </c>
      <c r="Y94" s="132">
        <v>12.657999999999999</v>
      </c>
      <c r="Z94" s="132">
        <v>14.701000000000001</v>
      </c>
      <c r="AA94" s="132">
        <v>13.978999999999999</v>
      </c>
      <c r="AB94" s="119"/>
      <c r="AC94" s="119"/>
      <c r="AD94" s="119"/>
      <c r="AE94" s="119"/>
      <c r="AF94" s="119"/>
      <c r="AG94" s="119"/>
      <c r="AH94" s="119"/>
      <c r="AI94" s="119"/>
      <c r="AJ94" s="119"/>
      <c r="AK94" s="119"/>
      <c r="AL94" s="119"/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</row>
    <row r="95" spans="2:53">
      <c r="B95" s="2"/>
      <c r="C95" s="13">
        <v>2.9999999999999999E-7</v>
      </c>
      <c r="D95" s="6">
        <v>50.003999999999998</v>
      </c>
      <c r="E95" s="6">
        <v>51.308</v>
      </c>
      <c r="F95" s="6">
        <v>48.097000000000001</v>
      </c>
      <c r="G95" s="6">
        <v>47.686999999999998</v>
      </c>
      <c r="H95" s="2"/>
      <c r="I95" s="13">
        <v>2.9999999999999999E-7</v>
      </c>
      <c r="J95" s="6">
        <v>65.024000000000001</v>
      </c>
      <c r="K95" s="6">
        <v>60.890999999999998</v>
      </c>
      <c r="L95" s="6">
        <v>61.085999999999999</v>
      </c>
      <c r="M95" s="6">
        <v>62.265000000000001</v>
      </c>
      <c r="N95" s="6"/>
      <c r="O95" s="13">
        <v>2.9999999999999999E-7</v>
      </c>
      <c r="P95" s="6">
        <v>52.677999999999997</v>
      </c>
      <c r="Q95" s="6">
        <v>44.828000000000003</v>
      </c>
      <c r="R95" s="6">
        <v>51.82</v>
      </c>
      <c r="S95" s="130">
        <v>46.095999999999997</v>
      </c>
      <c r="T95" s="119"/>
      <c r="U95" s="119"/>
      <c r="V95" s="119"/>
      <c r="W95" s="119"/>
      <c r="X95" s="131">
        <v>2.9999999999999999E-7</v>
      </c>
      <c r="Y95" s="132">
        <v>49.274000000000001</v>
      </c>
      <c r="Z95" s="132">
        <v>62.316000000000003</v>
      </c>
      <c r="AA95" s="132">
        <v>48.856000000000002</v>
      </c>
      <c r="AB95" s="119"/>
      <c r="AC95" s="119"/>
      <c r="AD95" s="119"/>
      <c r="AE95" s="119"/>
      <c r="AF95" s="119"/>
      <c r="AG95" s="119"/>
      <c r="AH95" s="119"/>
      <c r="AI95" s="119"/>
      <c r="AJ95" s="119"/>
      <c r="AK95" s="119"/>
      <c r="AL95" s="119"/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</row>
    <row r="96" spans="2:53">
      <c r="C96" s="13">
        <v>9.9999999999999995E-8</v>
      </c>
      <c r="D96" s="6">
        <v>77.549000000000007</v>
      </c>
      <c r="E96" s="6">
        <v>80.27</v>
      </c>
      <c r="F96" s="6">
        <v>97.771000000000001</v>
      </c>
      <c r="G96" s="6">
        <v>82.872</v>
      </c>
      <c r="H96" s="2"/>
      <c r="I96" s="13">
        <v>9.9999999999999995E-8</v>
      </c>
      <c r="J96" s="6">
        <v>73.343000000000004</v>
      </c>
      <c r="K96" s="6">
        <v>78.89</v>
      </c>
      <c r="L96" s="6">
        <v>74.228999999999999</v>
      </c>
      <c r="M96" s="6">
        <v>87.100999999999999</v>
      </c>
      <c r="N96" s="6"/>
      <c r="O96" s="13">
        <v>9.9999999999999995E-8</v>
      </c>
      <c r="P96" s="6">
        <v>79.206999999999994</v>
      </c>
      <c r="Q96" s="6">
        <v>86.697000000000003</v>
      </c>
      <c r="R96" s="6">
        <v>86.301000000000002</v>
      </c>
      <c r="S96" s="130">
        <v>74.721000000000004</v>
      </c>
      <c r="T96" s="119"/>
      <c r="U96" s="119"/>
      <c r="V96" s="119"/>
      <c r="W96" s="119"/>
      <c r="X96" s="131">
        <v>9.9999999999999995E-8</v>
      </c>
      <c r="Y96" s="132">
        <v>84.616</v>
      </c>
      <c r="Z96" s="132">
        <v>78.39</v>
      </c>
      <c r="AA96" s="132">
        <v>81.731999999999999</v>
      </c>
      <c r="AB96" s="119"/>
      <c r="AC96" s="119"/>
      <c r="AD96" s="119"/>
      <c r="AE96" s="119"/>
      <c r="AF96" s="119"/>
      <c r="AG96" s="119"/>
      <c r="AH96" s="119"/>
      <c r="AI96" s="119"/>
      <c r="AJ96" s="119"/>
      <c r="AK96" s="119"/>
      <c r="AL96" s="119"/>
      <c r="AM96" s="119"/>
      <c r="AN96" s="119"/>
      <c r="AO96" s="119"/>
      <c r="AP96" s="119"/>
      <c r="AQ96" s="119"/>
      <c r="AR96" s="119"/>
      <c r="AS96" s="119"/>
      <c r="AT96" s="119"/>
      <c r="AU96" s="119"/>
      <c r="AV96" s="119"/>
      <c r="AW96" s="119"/>
      <c r="AX96" s="119"/>
      <c r="AY96" s="119"/>
      <c r="AZ96" s="119"/>
      <c r="BA96" s="119"/>
    </row>
    <row r="97" spans="2:53">
      <c r="C97" s="13">
        <v>2.9999999999999997E-8</v>
      </c>
      <c r="D97" s="6">
        <v>92.230999999999995</v>
      </c>
      <c r="E97" s="6">
        <v>109.604</v>
      </c>
      <c r="F97" s="6">
        <v>86.941000000000003</v>
      </c>
      <c r="G97" s="6">
        <v>86.051000000000002</v>
      </c>
      <c r="H97" s="2"/>
      <c r="I97" s="13">
        <v>2.9999999999999997E-8</v>
      </c>
      <c r="J97" s="6">
        <v>95.510999999999996</v>
      </c>
      <c r="K97" s="6">
        <v>83.918999999999997</v>
      </c>
      <c r="L97" s="6">
        <v>82.024000000000001</v>
      </c>
      <c r="M97" s="6">
        <v>99.186999999999998</v>
      </c>
      <c r="N97" s="6"/>
      <c r="O97" s="13">
        <v>2.9999999999999997E-8</v>
      </c>
      <c r="P97" s="6">
        <v>90.003</v>
      </c>
      <c r="Q97" s="6">
        <v>90.391000000000005</v>
      </c>
      <c r="R97" s="6">
        <v>95.073999999999998</v>
      </c>
      <c r="S97" s="130">
        <v>89.626000000000005</v>
      </c>
      <c r="T97" s="119"/>
      <c r="U97" s="119"/>
      <c r="V97" s="119"/>
      <c r="W97" s="119"/>
      <c r="X97" s="131">
        <v>2.9999999999999997E-8</v>
      </c>
      <c r="Y97" s="132">
        <v>93.706999999999994</v>
      </c>
      <c r="Z97" s="132">
        <v>90.16</v>
      </c>
      <c r="AA97" s="132">
        <v>91.272999999999996</v>
      </c>
      <c r="AB97" s="119"/>
      <c r="AC97" s="119"/>
      <c r="AD97" s="119"/>
      <c r="AE97" s="119"/>
      <c r="AF97" s="119"/>
      <c r="AG97" s="119"/>
      <c r="AH97" s="119"/>
      <c r="AI97" s="119"/>
      <c r="AJ97" s="119"/>
      <c r="AK97" s="119"/>
      <c r="AL97" s="119"/>
      <c r="AM97" s="119"/>
      <c r="AN97" s="119"/>
      <c r="AO97" s="119"/>
      <c r="AP97" s="119"/>
      <c r="AQ97" s="119"/>
      <c r="AR97" s="119"/>
      <c r="AS97" s="119"/>
      <c r="AT97" s="119"/>
      <c r="AU97" s="119"/>
      <c r="AV97" s="119"/>
      <c r="AW97" s="119"/>
      <c r="AX97" s="119"/>
      <c r="AY97" s="119"/>
      <c r="AZ97" s="119"/>
      <c r="BA97" s="119"/>
    </row>
    <row r="98" spans="2:53">
      <c r="C98" s="13">
        <v>1E-8</v>
      </c>
      <c r="D98" s="6">
        <v>89.141000000000005</v>
      </c>
      <c r="E98" s="6">
        <v>85.918999999999997</v>
      </c>
      <c r="F98" s="6">
        <v>89.668000000000006</v>
      </c>
      <c r="G98" s="6">
        <v>84.47</v>
      </c>
      <c r="H98" s="2"/>
      <c r="I98" s="13">
        <v>1E-8</v>
      </c>
      <c r="J98" s="6">
        <v>91.105999999999995</v>
      </c>
      <c r="K98" s="6">
        <v>77.018000000000001</v>
      </c>
      <c r="L98" s="6">
        <v>94.6</v>
      </c>
      <c r="M98" s="6">
        <v>102.898</v>
      </c>
      <c r="N98" s="6"/>
      <c r="O98" s="13">
        <v>1E-8</v>
      </c>
      <c r="P98" s="6">
        <v>104.49</v>
      </c>
      <c r="Q98" s="6">
        <v>101.02500000000001</v>
      </c>
      <c r="R98" s="6">
        <v>101.883</v>
      </c>
      <c r="S98" s="130">
        <v>88.007000000000005</v>
      </c>
      <c r="T98" s="119"/>
      <c r="U98" s="119"/>
      <c r="V98" s="119"/>
      <c r="W98" s="119"/>
      <c r="X98" s="131">
        <v>1E-8</v>
      </c>
      <c r="Y98" s="132">
        <v>87.299000000000007</v>
      </c>
      <c r="Z98" s="132">
        <v>91.405000000000001</v>
      </c>
      <c r="AA98" s="132">
        <v>98.850999999999999</v>
      </c>
      <c r="AB98" s="119"/>
      <c r="AC98" s="119"/>
      <c r="AD98" s="119"/>
      <c r="AE98" s="119"/>
      <c r="AF98" s="119"/>
      <c r="AG98" s="119"/>
      <c r="AH98" s="119"/>
      <c r="AI98" s="119"/>
      <c r="AJ98" s="119"/>
      <c r="AK98" s="119"/>
      <c r="AL98" s="119"/>
      <c r="AM98" s="119"/>
      <c r="AN98" s="119"/>
      <c r="AO98" s="119"/>
      <c r="AP98" s="119"/>
      <c r="AQ98" s="119"/>
      <c r="AR98" s="119"/>
      <c r="AS98" s="119"/>
      <c r="AT98" s="119"/>
      <c r="AU98" s="119"/>
      <c r="AV98" s="119"/>
      <c r="AW98" s="119"/>
      <c r="AX98" s="119"/>
      <c r="AY98" s="119"/>
      <c r="AZ98" s="119"/>
      <c r="BA98" s="119"/>
    </row>
    <row r="99" spans="2:53">
      <c r="B99" s="2"/>
      <c r="C99" s="13">
        <v>3E-9</v>
      </c>
      <c r="D99" s="6">
        <v>83.506</v>
      </c>
      <c r="E99" s="6">
        <v>87.427000000000007</v>
      </c>
      <c r="F99" s="6">
        <v>89.968999999999994</v>
      </c>
      <c r="G99" s="6">
        <v>96.783000000000001</v>
      </c>
      <c r="H99" s="2"/>
      <c r="I99" s="13">
        <v>3E-9</v>
      </c>
      <c r="J99" s="6">
        <v>92.686999999999998</v>
      </c>
      <c r="K99" s="6">
        <v>101.55</v>
      </c>
      <c r="L99" s="6">
        <v>99.491</v>
      </c>
      <c r="M99" s="6">
        <v>107.20099999999999</v>
      </c>
      <c r="N99" s="6"/>
      <c r="O99" s="13">
        <v>3E-9</v>
      </c>
      <c r="P99" s="6">
        <v>93.034000000000006</v>
      </c>
      <c r="Q99" s="6">
        <v>87.707999999999998</v>
      </c>
      <c r="R99" s="6">
        <v>95.403999999999996</v>
      </c>
      <c r="S99" s="130">
        <v>80.989999999999995</v>
      </c>
      <c r="T99" s="119"/>
      <c r="U99" s="119"/>
      <c r="V99" s="119"/>
      <c r="W99" s="119"/>
      <c r="X99" s="131">
        <v>3E-9</v>
      </c>
      <c r="Y99" s="132">
        <v>89.421000000000006</v>
      </c>
      <c r="Z99" s="132">
        <v>100.232</v>
      </c>
      <c r="AA99" s="132">
        <v>89.284000000000006</v>
      </c>
      <c r="AB99" s="119"/>
      <c r="AC99" s="119"/>
      <c r="AD99" s="119"/>
      <c r="AE99" s="119"/>
      <c r="AF99" s="119"/>
      <c r="AG99" s="119"/>
      <c r="AH99" s="119"/>
      <c r="AI99" s="119"/>
      <c r="AJ99" s="119"/>
      <c r="AK99" s="119"/>
      <c r="AL99" s="119"/>
      <c r="AM99" s="119"/>
      <c r="AN99" s="119"/>
      <c r="AO99" s="119"/>
      <c r="AP99" s="119"/>
      <c r="AQ99" s="119"/>
      <c r="AR99" s="119"/>
      <c r="AS99" s="119"/>
      <c r="AT99" s="119"/>
      <c r="AU99" s="119"/>
      <c r="AV99" s="119"/>
      <c r="AW99" s="119"/>
      <c r="AX99" s="119"/>
      <c r="AY99" s="119"/>
      <c r="AZ99" s="119"/>
      <c r="BA99" s="119"/>
    </row>
    <row r="100" spans="2:53">
      <c r="B100" s="2"/>
      <c r="C100" s="13">
        <v>1.0000000000000001E-9</v>
      </c>
      <c r="D100" s="6">
        <v>93.105999999999995</v>
      </c>
      <c r="E100" s="6">
        <v>104.595</v>
      </c>
      <c r="F100" s="6">
        <v>96.98</v>
      </c>
      <c r="G100" s="6">
        <v>93.448999999999998</v>
      </c>
      <c r="H100" s="2"/>
      <c r="I100" s="13">
        <v>1.0000000000000001E-9</v>
      </c>
      <c r="J100" s="6">
        <v>94.796000000000006</v>
      </c>
      <c r="K100" s="6">
        <v>78.322000000000003</v>
      </c>
      <c r="L100" s="6">
        <v>105.327</v>
      </c>
      <c r="M100" s="6">
        <v>96.805000000000007</v>
      </c>
      <c r="N100" s="6"/>
      <c r="O100" s="13">
        <v>1.0000000000000001E-9</v>
      </c>
      <c r="P100" s="6">
        <v>91.165000000000006</v>
      </c>
      <c r="Q100" s="6">
        <v>87.722999999999999</v>
      </c>
      <c r="R100" s="6">
        <v>89.572999999999993</v>
      </c>
      <c r="S100" s="130">
        <v>97.025999999999996</v>
      </c>
      <c r="T100" s="119"/>
      <c r="U100" s="119"/>
      <c r="V100" s="119"/>
      <c r="W100" s="119"/>
      <c r="X100" s="131">
        <v>1.0000000000000001E-9</v>
      </c>
      <c r="Y100" s="132">
        <v>97.031999999999996</v>
      </c>
      <c r="Z100" s="132">
        <v>93.813000000000002</v>
      </c>
      <c r="AA100" s="132">
        <v>91.372</v>
      </c>
      <c r="AB100" s="119"/>
      <c r="AC100" s="119"/>
      <c r="AD100" s="119"/>
      <c r="AE100" s="119"/>
      <c r="AF100" s="119"/>
      <c r="AG100" s="119"/>
      <c r="AH100" s="119"/>
      <c r="AI100" s="119"/>
      <c r="AJ100" s="119"/>
      <c r="AK100" s="119"/>
      <c r="AL100" s="119"/>
      <c r="AM100" s="119"/>
      <c r="AN100" s="119"/>
      <c r="AO100" s="119"/>
      <c r="AP100" s="119"/>
      <c r="AQ100" s="119"/>
      <c r="AR100" s="119"/>
      <c r="AS100" s="119"/>
      <c r="AT100" s="119"/>
      <c r="AU100" s="119"/>
      <c r="AV100" s="119"/>
      <c r="AW100" s="119"/>
      <c r="AX100" s="119"/>
      <c r="AY100" s="119"/>
      <c r="AZ100" s="119"/>
      <c r="BA100" s="119"/>
    </row>
    <row r="101" spans="2:53">
      <c r="B101" s="2"/>
      <c r="C101" s="13">
        <v>3E-10</v>
      </c>
      <c r="D101" s="6">
        <v>87.638000000000005</v>
      </c>
      <c r="E101" s="6">
        <v>85.968999999999994</v>
      </c>
      <c r="F101" s="6">
        <v>83.652000000000001</v>
      </c>
      <c r="G101" s="6">
        <v>89.375</v>
      </c>
      <c r="H101" s="2"/>
      <c r="I101" s="13">
        <v>3E-10</v>
      </c>
      <c r="J101" s="6">
        <v>94.230999999999995</v>
      </c>
      <c r="K101" s="6">
        <v>80.694999999999993</v>
      </c>
      <c r="L101" s="6">
        <v>99.677000000000007</v>
      </c>
      <c r="M101" s="6">
        <v>96.358999999999995</v>
      </c>
      <c r="N101" s="6"/>
      <c r="O101" s="13">
        <v>3E-10</v>
      </c>
      <c r="P101" s="6">
        <v>91.906000000000006</v>
      </c>
      <c r="Q101" s="6">
        <v>94.986000000000004</v>
      </c>
      <c r="R101" s="6">
        <v>102.071</v>
      </c>
      <c r="S101" s="130">
        <v>104.55800000000001</v>
      </c>
      <c r="T101" s="119"/>
      <c r="U101" s="119"/>
      <c r="V101" s="119"/>
      <c r="W101" s="119"/>
      <c r="X101" s="131">
        <v>3E-10</v>
      </c>
      <c r="Y101" s="132">
        <v>86.658000000000001</v>
      </c>
      <c r="Z101" s="132">
        <v>92.741</v>
      </c>
      <c r="AA101" s="132">
        <v>98.38</v>
      </c>
      <c r="AB101" s="119"/>
      <c r="AC101" s="119"/>
      <c r="AD101" s="119"/>
      <c r="AE101" s="119"/>
      <c r="AF101" s="119"/>
      <c r="AG101" s="119"/>
      <c r="AH101" s="119"/>
      <c r="AI101" s="119"/>
      <c r="AJ101" s="119"/>
      <c r="AK101" s="119"/>
      <c r="AL101" s="119"/>
      <c r="AM101" s="119"/>
      <c r="AN101" s="119"/>
      <c r="AO101" s="119"/>
      <c r="AP101" s="119"/>
      <c r="AQ101" s="119"/>
      <c r="AR101" s="119"/>
      <c r="AS101" s="119"/>
      <c r="AT101" s="119"/>
      <c r="AU101" s="119"/>
      <c r="AV101" s="119"/>
      <c r="AW101" s="119"/>
      <c r="AX101" s="119"/>
      <c r="AY101" s="119"/>
      <c r="AZ101" s="119"/>
      <c r="BA101" s="119"/>
    </row>
    <row r="102" spans="2:53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122"/>
      <c r="T102" s="119"/>
      <c r="U102" s="119"/>
      <c r="V102" s="119"/>
      <c r="W102" s="119"/>
      <c r="X102" s="119"/>
      <c r="Y102" s="119"/>
      <c r="Z102" s="119"/>
      <c r="AA102" s="119"/>
      <c r="AB102" s="119"/>
      <c r="AC102" s="119"/>
      <c r="AD102" s="119"/>
      <c r="AE102" s="119"/>
      <c r="AF102" s="119"/>
      <c r="AG102" s="119"/>
      <c r="AH102" s="119"/>
      <c r="AI102" s="119"/>
      <c r="AJ102" s="119"/>
      <c r="AK102" s="119"/>
      <c r="AL102" s="119"/>
      <c r="AM102" s="119"/>
      <c r="AN102" s="119"/>
      <c r="AO102" s="119"/>
      <c r="AP102" s="119"/>
      <c r="AQ102" s="119"/>
      <c r="AR102" s="119"/>
      <c r="AS102" s="119"/>
      <c r="AT102" s="119"/>
      <c r="AU102" s="119"/>
      <c r="AV102" s="119"/>
      <c r="AW102" s="119"/>
      <c r="AX102" s="119"/>
      <c r="AY102" s="119"/>
      <c r="AZ102" s="119"/>
      <c r="BA102" s="119"/>
    </row>
    <row r="103" spans="2:53">
      <c r="B103" s="2"/>
      <c r="C103" s="7" t="s">
        <v>105</v>
      </c>
      <c r="D103" s="44">
        <v>292.2</v>
      </c>
      <c r="E103" s="2"/>
      <c r="F103" s="2"/>
      <c r="G103" s="2"/>
      <c r="H103" s="2"/>
      <c r="I103" s="7" t="s">
        <v>105</v>
      </c>
      <c r="J103" s="44">
        <v>344.1</v>
      </c>
      <c r="K103" s="2"/>
      <c r="L103" s="2"/>
      <c r="M103" s="2"/>
      <c r="N103" s="2"/>
      <c r="O103" s="7" t="s">
        <v>105</v>
      </c>
      <c r="P103" s="44">
        <v>288.89999999999998</v>
      </c>
      <c r="Q103" s="2"/>
      <c r="R103" s="2"/>
      <c r="S103" s="122"/>
      <c r="T103" s="133" t="s">
        <v>105</v>
      </c>
      <c r="U103" s="136">
        <f>GEOMEAN(D103,J103,P103)</f>
        <v>307.40019737942458</v>
      </c>
      <c r="V103" s="119"/>
      <c r="W103" s="119"/>
      <c r="X103" s="119"/>
      <c r="Y103" s="119"/>
      <c r="Z103" s="119"/>
      <c r="AA103" s="119"/>
      <c r="AB103" s="119"/>
      <c r="AC103" s="119"/>
      <c r="AD103" s="119"/>
      <c r="AE103" s="119"/>
      <c r="AF103" s="119"/>
      <c r="AG103" s="119"/>
      <c r="AH103" s="119"/>
      <c r="AI103" s="119"/>
      <c r="AJ103" s="119"/>
      <c r="AK103" s="119"/>
      <c r="AL103" s="119"/>
      <c r="AM103" s="119"/>
      <c r="AN103" s="119"/>
      <c r="AO103" s="119"/>
      <c r="AP103" s="119"/>
      <c r="AQ103" s="119"/>
      <c r="AR103" s="119"/>
      <c r="AS103" s="119"/>
      <c r="AT103" s="119"/>
      <c r="AU103" s="119"/>
      <c r="AV103" s="119"/>
      <c r="AW103" s="119"/>
      <c r="AX103" s="119"/>
      <c r="AY103" s="119"/>
      <c r="AZ103" s="119"/>
      <c r="BA103" s="119"/>
    </row>
    <row r="104" spans="2:53">
      <c r="B104" s="2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19"/>
      <c r="AC104" s="119"/>
      <c r="AD104" s="119"/>
      <c r="AE104" s="119"/>
      <c r="AF104" s="119"/>
      <c r="AG104" s="119"/>
      <c r="AH104" s="119"/>
      <c r="AI104" s="119"/>
      <c r="AJ104" s="119"/>
      <c r="AK104" s="119"/>
      <c r="AL104" s="119"/>
      <c r="AM104" s="119"/>
      <c r="AN104" s="119"/>
      <c r="AO104" s="119"/>
      <c r="AP104" s="119"/>
      <c r="AQ104" s="119"/>
      <c r="AR104" s="119"/>
      <c r="AS104" s="119"/>
      <c r="AT104" s="119"/>
      <c r="AU104" s="119"/>
      <c r="AV104" s="119"/>
      <c r="AW104" s="119"/>
      <c r="AX104" s="119"/>
      <c r="AY104" s="119"/>
      <c r="AZ104" s="119"/>
      <c r="BA104" s="119"/>
    </row>
    <row r="105" spans="2:53">
      <c r="B105" s="2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Q105" s="119"/>
      <c r="AR105" s="119"/>
      <c r="AS105" s="119"/>
      <c r="AT105" s="119"/>
      <c r="AU105" s="119"/>
      <c r="AV105" s="119"/>
      <c r="AW105" s="119"/>
      <c r="AX105" s="119"/>
      <c r="AY105" s="119"/>
      <c r="AZ105" s="119"/>
      <c r="BA105" s="119"/>
    </row>
    <row r="106" spans="2:53" ht="15.5">
      <c r="B106" s="2" t="s">
        <v>77</v>
      </c>
      <c r="C106" s="10" t="s">
        <v>70</v>
      </c>
      <c r="D106" s="10"/>
      <c r="E106" s="10"/>
      <c r="F106" s="10"/>
      <c r="G106" s="10"/>
      <c r="H106" s="2"/>
      <c r="I106" s="10" t="s">
        <v>71</v>
      </c>
      <c r="J106" s="10"/>
      <c r="K106" s="10"/>
      <c r="L106" s="10"/>
      <c r="M106" s="10"/>
      <c r="N106" s="10"/>
      <c r="O106" s="10" t="s">
        <v>72</v>
      </c>
      <c r="P106" s="10"/>
      <c r="Q106" s="10"/>
      <c r="R106" s="10"/>
      <c r="S106" s="121"/>
      <c r="T106" s="119"/>
      <c r="U106" s="119"/>
      <c r="V106" s="119"/>
      <c r="W106" s="123" t="s">
        <v>20</v>
      </c>
      <c r="X106" s="124" t="s">
        <v>206</v>
      </c>
      <c r="Y106" s="125"/>
      <c r="Z106" s="124"/>
      <c r="AA106" s="124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  <c r="AN106" s="119"/>
      <c r="AO106" s="119"/>
      <c r="AP106" s="119"/>
      <c r="AQ106" s="119"/>
      <c r="AR106" s="119"/>
      <c r="AS106" s="119"/>
      <c r="AT106" s="119"/>
      <c r="AU106" s="119"/>
      <c r="AV106" s="119"/>
      <c r="AW106" s="119"/>
      <c r="AX106" s="119"/>
      <c r="AY106" s="119"/>
      <c r="AZ106" s="119"/>
      <c r="BA106" s="119"/>
    </row>
    <row r="107" spans="2:53" ht="14.5" thickBot="1">
      <c r="B107" s="2" t="s">
        <v>207</v>
      </c>
      <c r="C107" s="8" t="s">
        <v>73</v>
      </c>
      <c r="D107" s="9" t="s">
        <v>208</v>
      </c>
      <c r="E107" s="9"/>
      <c r="F107" s="9"/>
      <c r="G107" s="9"/>
      <c r="H107" s="2"/>
      <c r="I107" s="8" t="s">
        <v>73</v>
      </c>
      <c r="J107" s="9" t="s">
        <v>208</v>
      </c>
      <c r="K107" s="9"/>
      <c r="L107" s="9"/>
      <c r="M107" s="9"/>
      <c r="N107" s="30"/>
      <c r="O107" s="8" t="s">
        <v>73</v>
      </c>
      <c r="P107" s="9" t="s">
        <v>208</v>
      </c>
      <c r="Q107" s="9"/>
      <c r="R107" s="9"/>
      <c r="S107" s="127"/>
      <c r="T107" s="119"/>
      <c r="U107" s="119"/>
      <c r="V107" s="119"/>
      <c r="W107" s="122" t="s">
        <v>77</v>
      </c>
      <c r="X107" s="128" t="s">
        <v>73</v>
      </c>
      <c r="Y107" s="129" t="s">
        <v>70</v>
      </c>
      <c r="Z107" s="129" t="s">
        <v>71</v>
      </c>
      <c r="AA107" s="129" t="s">
        <v>72</v>
      </c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19"/>
      <c r="AM107" s="119"/>
      <c r="AN107" s="119"/>
      <c r="AO107" s="119"/>
      <c r="AP107" s="119"/>
      <c r="AQ107" s="119"/>
      <c r="AR107" s="119"/>
      <c r="AS107" s="119"/>
      <c r="AT107" s="119"/>
      <c r="AU107" s="119"/>
      <c r="AV107" s="119"/>
      <c r="AW107" s="119"/>
      <c r="AX107" s="119"/>
      <c r="AY107" s="119"/>
      <c r="AZ107" s="119"/>
      <c r="BA107" s="119"/>
    </row>
    <row r="108" spans="2:53" ht="14.5" thickTop="1">
      <c r="B108" s="2"/>
      <c r="C108" s="13">
        <v>1.0000000000000001E-5</v>
      </c>
      <c r="D108" s="6">
        <v>3.9750000000000001</v>
      </c>
      <c r="E108" s="6">
        <v>4.2050000000000001</v>
      </c>
      <c r="F108" s="6">
        <v>3.7770000000000001</v>
      </c>
      <c r="G108" s="6">
        <v>4.1219999999999999</v>
      </c>
      <c r="H108" s="2"/>
      <c r="I108" s="13">
        <v>1.0000000000000001E-5</v>
      </c>
      <c r="J108" s="6">
        <v>4.0839999999999996</v>
      </c>
      <c r="K108" s="6">
        <v>6.4329999999999998</v>
      </c>
      <c r="L108" s="6">
        <v>4.5979999999999999</v>
      </c>
      <c r="M108" s="6">
        <v>5.29</v>
      </c>
      <c r="N108" s="6"/>
      <c r="O108" s="13">
        <v>1.0000000000000001E-5</v>
      </c>
      <c r="P108" s="6">
        <v>6.2619999999999996</v>
      </c>
      <c r="Q108" s="6">
        <v>3.3319999999999999</v>
      </c>
      <c r="R108" s="6">
        <v>4.6630000000000003</v>
      </c>
      <c r="S108" s="130">
        <v>5.4509999999999996</v>
      </c>
      <c r="T108" s="119"/>
      <c r="U108" s="119"/>
      <c r="V108" s="119"/>
      <c r="W108" s="119"/>
      <c r="X108" s="131">
        <v>1.0000000000000001E-5</v>
      </c>
      <c r="Y108" s="132">
        <v>4.0190000000000001</v>
      </c>
      <c r="Z108" s="132">
        <v>5.101</v>
      </c>
      <c r="AA108" s="132">
        <v>4.9269999999999996</v>
      </c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119"/>
      <c r="AL108" s="119"/>
      <c r="AM108" s="119"/>
      <c r="AN108" s="119"/>
      <c r="AO108" s="119"/>
      <c r="AP108" s="119"/>
      <c r="AQ108" s="119"/>
      <c r="AR108" s="119"/>
      <c r="AS108" s="119"/>
      <c r="AT108" s="119"/>
      <c r="AU108" s="119"/>
      <c r="AV108" s="119"/>
      <c r="AW108" s="119"/>
      <c r="AX108" s="119"/>
      <c r="AY108" s="119"/>
      <c r="AZ108" s="119"/>
      <c r="BA108" s="119"/>
    </row>
    <row r="109" spans="2:53">
      <c r="B109" s="2"/>
      <c r="C109" s="13">
        <v>3.0000000000000001E-6</v>
      </c>
      <c r="D109" s="6">
        <v>4.835</v>
      </c>
      <c r="E109" s="6">
        <v>5.14</v>
      </c>
      <c r="F109" s="6">
        <v>6.3730000000000002</v>
      </c>
      <c r="G109" s="6">
        <v>3.9710000000000001</v>
      </c>
      <c r="H109" s="2"/>
      <c r="I109" s="13">
        <v>3.0000000000000001E-6</v>
      </c>
      <c r="J109" s="6">
        <v>3.8260000000000001</v>
      </c>
      <c r="K109" s="6">
        <v>3.581</v>
      </c>
      <c r="L109" s="6">
        <v>4.5599999999999996</v>
      </c>
      <c r="M109" s="6">
        <v>5.5039999999999996</v>
      </c>
      <c r="N109" s="6"/>
      <c r="O109" s="13">
        <v>3.0000000000000001E-6</v>
      </c>
      <c r="P109" s="6">
        <v>5.2560000000000002</v>
      </c>
      <c r="Q109" s="6">
        <v>4.2990000000000004</v>
      </c>
      <c r="R109" s="6">
        <v>7.3259999999999996</v>
      </c>
      <c r="S109" s="130">
        <v>5.766</v>
      </c>
      <c r="T109" s="119"/>
      <c r="U109" s="119"/>
      <c r="V109" s="136"/>
      <c r="W109" s="119"/>
      <c r="X109" s="131">
        <v>3.0000000000000001E-6</v>
      </c>
      <c r="Y109" s="132">
        <v>5.08</v>
      </c>
      <c r="Z109" s="132">
        <v>4.3680000000000003</v>
      </c>
      <c r="AA109" s="132">
        <v>5.6619999999999999</v>
      </c>
      <c r="AB109" s="119"/>
      <c r="AC109" s="119"/>
      <c r="AD109" s="119"/>
      <c r="AE109" s="119"/>
      <c r="AF109" s="119"/>
      <c r="AG109" s="119"/>
      <c r="AH109" s="119"/>
      <c r="AI109" s="119"/>
      <c r="AJ109" s="119"/>
      <c r="AK109" s="119"/>
      <c r="AL109" s="119"/>
      <c r="AM109" s="119"/>
      <c r="AN109" s="119"/>
      <c r="AO109" s="119"/>
      <c r="AP109" s="119"/>
      <c r="AQ109" s="119"/>
      <c r="AR109" s="119"/>
      <c r="AS109" s="119"/>
      <c r="AT109" s="119"/>
      <c r="AU109" s="119"/>
      <c r="AV109" s="119"/>
      <c r="AW109" s="119"/>
      <c r="AX109" s="119"/>
      <c r="AY109" s="119"/>
      <c r="AZ109" s="119"/>
      <c r="BA109" s="119"/>
    </row>
    <row r="110" spans="2:53">
      <c r="B110" s="2"/>
      <c r="C110" s="13">
        <v>9.9999999999999995E-7</v>
      </c>
      <c r="D110" s="6">
        <v>7.3170000000000002</v>
      </c>
      <c r="E110" s="6">
        <v>7.7370000000000001</v>
      </c>
      <c r="F110" s="6">
        <v>8.0020000000000007</v>
      </c>
      <c r="G110" s="6">
        <v>6.9</v>
      </c>
      <c r="H110" s="2"/>
      <c r="I110" s="13">
        <v>9.9999999999999995E-7</v>
      </c>
      <c r="J110" s="6">
        <v>7.3730000000000002</v>
      </c>
      <c r="K110" s="6">
        <v>5.4539999999999997</v>
      </c>
      <c r="L110" s="6">
        <v>5.1079999999999997</v>
      </c>
      <c r="M110" s="6">
        <v>4.2510000000000003</v>
      </c>
      <c r="N110" s="6"/>
      <c r="O110" s="13">
        <v>9.9999999999999995E-7</v>
      </c>
      <c r="P110" s="6">
        <v>8.93</v>
      </c>
      <c r="Q110" s="6">
        <v>8.3559999999999999</v>
      </c>
      <c r="R110" s="6">
        <v>9.6920000000000002</v>
      </c>
      <c r="S110" s="130">
        <v>7.2089999999999996</v>
      </c>
      <c r="T110" s="119"/>
      <c r="U110" s="119"/>
      <c r="V110" s="119"/>
      <c r="W110" s="119"/>
      <c r="X110" s="131">
        <v>9.9999999999999995E-7</v>
      </c>
      <c r="Y110" s="132">
        <v>7.4889999999999999</v>
      </c>
      <c r="Z110" s="132">
        <v>5.5460000000000003</v>
      </c>
      <c r="AA110" s="132">
        <v>8.5470000000000006</v>
      </c>
      <c r="AB110" s="119"/>
      <c r="AC110" s="119"/>
      <c r="AD110" s="119"/>
      <c r="AE110" s="119"/>
      <c r="AF110" s="119"/>
      <c r="AG110" s="119"/>
      <c r="AH110" s="119"/>
      <c r="AI110" s="119"/>
      <c r="AJ110" s="119"/>
      <c r="AK110" s="119"/>
      <c r="AL110" s="119"/>
      <c r="AM110" s="119"/>
      <c r="AN110" s="119"/>
      <c r="AO110" s="119"/>
      <c r="AP110" s="119"/>
      <c r="AQ110" s="119"/>
      <c r="AR110" s="119"/>
      <c r="AS110" s="119"/>
      <c r="AT110" s="119"/>
      <c r="AU110" s="119"/>
      <c r="AV110" s="119"/>
      <c r="AW110" s="119"/>
      <c r="AX110" s="119"/>
      <c r="AY110" s="119"/>
      <c r="AZ110" s="119"/>
      <c r="BA110" s="119"/>
    </row>
    <row r="111" spans="2:53">
      <c r="C111" s="13">
        <v>2.9999999999999999E-7</v>
      </c>
      <c r="D111" s="6">
        <v>36.380000000000003</v>
      </c>
      <c r="E111" s="6">
        <v>33.253</v>
      </c>
      <c r="F111" s="6">
        <v>39.518000000000001</v>
      </c>
      <c r="G111" s="6">
        <v>37.966000000000001</v>
      </c>
      <c r="H111" s="2"/>
      <c r="I111" s="13">
        <v>2.9999999999999999E-7</v>
      </c>
      <c r="J111" s="6">
        <v>21.774000000000001</v>
      </c>
      <c r="K111" s="6">
        <v>25.428999999999998</v>
      </c>
      <c r="L111" s="6">
        <v>24.719000000000001</v>
      </c>
      <c r="M111" s="6">
        <v>23.997</v>
      </c>
      <c r="N111" s="6"/>
      <c r="O111" s="13">
        <v>2.9999999999999999E-7</v>
      </c>
      <c r="P111" s="6">
        <v>29.800999999999998</v>
      </c>
      <c r="Q111" s="6">
        <v>27.122</v>
      </c>
      <c r="R111" s="6">
        <v>25.515999999999998</v>
      </c>
      <c r="S111" s="130">
        <v>25.213999999999999</v>
      </c>
      <c r="T111" s="119"/>
      <c r="U111" s="119"/>
      <c r="V111" s="119"/>
      <c r="W111" s="119"/>
      <c r="X111" s="131">
        <v>2.9999999999999999E-7</v>
      </c>
      <c r="Y111" s="132">
        <v>36.779000000000003</v>
      </c>
      <c r="Z111" s="132">
        <v>23.98</v>
      </c>
      <c r="AA111" s="132">
        <v>26.913</v>
      </c>
      <c r="AB111" s="119"/>
      <c r="AC111" s="119"/>
      <c r="AD111" s="119"/>
      <c r="AE111" s="119"/>
      <c r="AF111" s="119"/>
      <c r="AG111" s="119"/>
      <c r="AH111" s="119"/>
      <c r="AI111" s="119"/>
      <c r="AJ111" s="119"/>
      <c r="AK111" s="119"/>
      <c r="AL111" s="119"/>
      <c r="AM111" s="119"/>
      <c r="AN111" s="119"/>
      <c r="AO111" s="119"/>
      <c r="AP111" s="119"/>
      <c r="AQ111" s="119"/>
      <c r="AR111" s="119"/>
      <c r="AS111" s="119"/>
      <c r="AT111" s="119"/>
      <c r="AU111" s="119"/>
      <c r="AV111" s="119"/>
      <c r="AW111" s="119"/>
      <c r="AX111" s="119"/>
      <c r="AY111" s="119"/>
      <c r="AZ111" s="119"/>
      <c r="BA111" s="119"/>
    </row>
    <row r="112" spans="2:53">
      <c r="C112" s="13">
        <v>9.9999999999999995E-8</v>
      </c>
      <c r="D112" s="6">
        <v>77.653999999999996</v>
      </c>
      <c r="E112" s="6">
        <v>73.478999999999999</v>
      </c>
      <c r="F112" s="6">
        <v>80.069999999999993</v>
      </c>
      <c r="G112" s="6">
        <v>72.492000000000004</v>
      </c>
      <c r="H112" s="2"/>
      <c r="I112" s="13">
        <v>9.9999999999999995E-8</v>
      </c>
      <c r="J112" s="6">
        <v>39.462000000000003</v>
      </c>
      <c r="K112" s="6">
        <v>44.63</v>
      </c>
      <c r="L112" s="6">
        <v>42.027999999999999</v>
      </c>
      <c r="M112" s="6">
        <v>43.204999999999998</v>
      </c>
      <c r="N112" s="6"/>
      <c r="O112" s="13">
        <v>9.9999999999999995E-8</v>
      </c>
      <c r="P112" s="6">
        <v>66.075999999999993</v>
      </c>
      <c r="Q112" s="6">
        <v>69.147000000000006</v>
      </c>
      <c r="R112" s="6">
        <v>62.972999999999999</v>
      </c>
      <c r="S112" s="130">
        <v>61.384999999999998</v>
      </c>
      <c r="T112" s="119"/>
      <c r="U112" s="119"/>
      <c r="V112" s="119"/>
      <c r="W112" s="119"/>
      <c r="X112" s="131">
        <v>9.9999999999999995E-8</v>
      </c>
      <c r="Y112" s="132">
        <v>75.924000000000007</v>
      </c>
      <c r="Z112" s="132">
        <v>42.331000000000003</v>
      </c>
      <c r="AA112" s="132">
        <v>64.894999999999996</v>
      </c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9"/>
      <c r="AW112" s="119"/>
      <c r="AX112" s="119"/>
      <c r="AY112" s="119"/>
      <c r="AZ112" s="119"/>
      <c r="BA112" s="119"/>
    </row>
    <row r="113" spans="2:53">
      <c r="C113" s="13">
        <v>2.9999999999999997E-8</v>
      </c>
      <c r="D113" s="6">
        <v>84.040999999999997</v>
      </c>
      <c r="E113" s="6">
        <v>87.600999999999999</v>
      </c>
      <c r="F113" s="6">
        <v>89.555000000000007</v>
      </c>
      <c r="G113" s="6">
        <v>78.94</v>
      </c>
      <c r="H113" s="2"/>
      <c r="I113" s="13">
        <v>2.9999999999999997E-8</v>
      </c>
      <c r="J113" s="6">
        <v>71.850999999999999</v>
      </c>
      <c r="K113" s="6">
        <v>80.930000000000007</v>
      </c>
      <c r="L113" s="6">
        <v>80.744</v>
      </c>
      <c r="M113" s="6">
        <v>73.087000000000003</v>
      </c>
      <c r="N113" s="6"/>
      <c r="O113" s="13">
        <v>2.9999999999999997E-8</v>
      </c>
      <c r="P113" s="6">
        <v>93.117999999999995</v>
      </c>
      <c r="Q113" s="6">
        <v>85.262</v>
      </c>
      <c r="R113" s="6">
        <v>78.423000000000002</v>
      </c>
      <c r="S113" s="130">
        <v>84.159000000000006</v>
      </c>
      <c r="T113" s="119"/>
      <c r="U113" s="119"/>
      <c r="V113" s="119"/>
      <c r="W113" s="119"/>
      <c r="X113" s="131">
        <v>2.9999999999999997E-8</v>
      </c>
      <c r="Y113" s="132">
        <v>85.034000000000006</v>
      </c>
      <c r="Z113" s="132">
        <v>76.653000000000006</v>
      </c>
      <c r="AA113" s="132">
        <v>85.24</v>
      </c>
      <c r="AB113" s="119"/>
      <c r="AC113" s="119"/>
      <c r="AD113" s="119"/>
      <c r="AE113" s="119"/>
      <c r="AF113" s="119"/>
      <c r="AG113" s="119"/>
      <c r="AH113" s="119"/>
      <c r="AI113" s="119"/>
      <c r="AJ113" s="119"/>
      <c r="AK113" s="119"/>
      <c r="AL113" s="119"/>
      <c r="AM113" s="119"/>
      <c r="AN113" s="119"/>
      <c r="AO113" s="119"/>
      <c r="AP113" s="119"/>
      <c r="AQ113" s="119"/>
      <c r="AR113" s="119"/>
      <c r="AS113" s="119"/>
      <c r="AT113" s="119"/>
      <c r="AU113" s="119"/>
      <c r="AV113" s="119"/>
      <c r="AW113" s="119"/>
      <c r="AX113" s="119"/>
      <c r="AY113" s="119"/>
      <c r="AZ113" s="119"/>
      <c r="BA113" s="119"/>
    </row>
    <row r="114" spans="2:53">
      <c r="C114" s="13">
        <v>1E-8</v>
      </c>
      <c r="D114" s="6">
        <v>81.36</v>
      </c>
      <c r="E114" s="6">
        <v>89.637</v>
      </c>
      <c r="F114" s="6">
        <v>88.031000000000006</v>
      </c>
      <c r="G114" s="6">
        <v>80.066000000000003</v>
      </c>
      <c r="H114" s="2"/>
      <c r="I114" s="13">
        <v>1E-8</v>
      </c>
      <c r="J114" s="6">
        <v>80.594999999999999</v>
      </c>
      <c r="K114" s="6">
        <v>94.18</v>
      </c>
      <c r="L114" s="6">
        <v>87.463999999999999</v>
      </c>
      <c r="M114" s="6">
        <v>86.441000000000003</v>
      </c>
      <c r="N114" s="6"/>
      <c r="O114" s="13">
        <v>1E-8</v>
      </c>
      <c r="P114" s="6">
        <v>94.581000000000003</v>
      </c>
      <c r="Q114" s="6">
        <v>90.180999999999997</v>
      </c>
      <c r="R114" s="6">
        <v>90.248999999999995</v>
      </c>
      <c r="S114" s="130">
        <v>86.87</v>
      </c>
      <c r="T114" s="119"/>
      <c r="U114" s="119"/>
      <c r="V114" s="119"/>
      <c r="W114" s="119"/>
      <c r="X114" s="131">
        <v>1E-8</v>
      </c>
      <c r="Y114" s="132">
        <v>84.772999999999996</v>
      </c>
      <c r="Z114" s="132">
        <v>87.17</v>
      </c>
      <c r="AA114" s="132">
        <v>90.47</v>
      </c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  <c r="AN114" s="119"/>
      <c r="AO114" s="119"/>
      <c r="AP114" s="119"/>
      <c r="AQ114" s="119"/>
      <c r="AR114" s="119"/>
      <c r="AS114" s="119"/>
      <c r="AT114" s="119"/>
      <c r="AU114" s="119"/>
      <c r="AV114" s="119"/>
      <c r="AW114" s="119"/>
      <c r="AX114" s="119"/>
      <c r="AY114" s="119"/>
      <c r="AZ114" s="119"/>
      <c r="BA114" s="119"/>
    </row>
    <row r="115" spans="2:53">
      <c r="B115" s="2"/>
      <c r="C115" s="13">
        <v>3E-9</v>
      </c>
      <c r="D115" s="6">
        <v>84.706999999999994</v>
      </c>
      <c r="E115" s="6">
        <v>79.734999999999999</v>
      </c>
      <c r="F115" s="6">
        <v>94.51</v>
      </c>
      <c r="G115" s="6">
        <v>84.143000000000001</v>
      </c>
      <c r="H115" s="2"/>
      <c r="I115" s="13">
        <v>3E-9</v>
      </c>
      <c r="J115" s="6">
        <v>90.284999999999997</v>
      </c>
      <c r="K115" s="6">
        <v>80.522000000000006</v>
      </c>
      <c r="L115" s="6">
        <v>88.888999999999996</v>
      </c>
      <c r="M115" s="6">
        <v>89.67</v>
      </c>
      <c r="N115" s="6"/>
      <c r="O115" s="13">
        <v>3E-9</v>
      </c>
      <c r="P115" s="6">
        <v>84.891999999999996</v>
      </c>
      <c r="Q115" s="6">
        <v>94.816999999999993</v>
      </c>
      <c r="R115" s="6">
        <v>79.236000000000004</v>
      </c>
      <c r="S115" s="130">
        <v>87.245999999999995</v>
      </c>
      <c r="T115" s="119"/>
      <c r="U115" s="119"/>
      <c r="V115" s="119"/>
      <c r="W115" s="119"/>
      <c r="X115" s="131">
        <v>3E-9</v>
      </c>
      <c r="Y115" s="132">
        <v>85.774000000000001</v>
      </c>
      <c r="Z115" s="132">
        <v>87.341999999999999</v>
      </c>
      <c r="AA115" s="132">
        <v>86.548000000000002</v>
      </c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19"/>
      <c r="AM115" s="119"/>
      <c r="AN115" s="119"/>
      <c r="AO115" s="119"/>
      <c r="AP115" s="119"/>
      <c r="AQ115" s="119"/>
      <c r="AR115" s="119"/>
      <c r="AS115" s="119"/>
      <c r="AT115" s="119"/>
      <c r="AU115" s="119"/>
      <c r="AV115" s="119"/>
      <c r="AW115" s="119"/>
      <c r="AX115" s="119"/>
      <c r="AY115" s="119"/>
      <c r="AZ115" s="119"/>
      <c r="BA115" s="119"/>
    </row>
    <row r="116" spans="2:53">
      <c r="B116" s="2"/>
      <c r="C116" s="13">
        <v>1.0000000000000001E-9</v>
      </c>
      <c r="D116" s="6">
        <v>88.010999999999996</v>
      </c>
      <c r="E116" s="6">
        <v>78.908000000000001</v>
      </c>
      <c r="F116" s="6">
        <v>78.174999999999997</v>
      </c>
      <c r="G116" s="6">
        <v>84.807000000000002</v>
      </c>
      <c r="H116" s="2"/>
      <c r="I116" s="13">
        <v>1.0000000000000001E-9</v>
      </c>
      <c r="J116" s="6">
        <v>72.290999999999997</v>
      </c>
      <c r="K116" s="6">
        <v>92.203999999999994</v>
      </c>
      <c r="L116" s="6">
        <v>75.424999999999997</v>
      </c>
      <c r="M116" s="6">
        <v>72.504999999999995</v>
      </c>
      <c r="N116" s="6"/>
      <c r="O116" s="13">
        <v>1.0000000000000001E-9</v>
      </c>
      <c r="P116" s="6">
        <v>96.956999999999994</v>
      </c>
      <c r="Q116" s="6">
        <v>95.430999999999997</v>
      </c>
      <c r="R116" s="6">
        <v>89.332999999999998</v>
      </c>
      <c r="S116" s="130">
        <v>80.971000000000004</v>
      </c>
      <c r="T116" s="119"/>
      <c r="U116" s="119"/>
      <c r="V116" s="119"/>
      <c r="W116" s="119"/>
      <c r="X116" s="131">
        <v>1.0000000000000001E-9</v>
      </c>
      <c r="Y116" s="132">
        <v>82.474999999999994</v>
      </c>
      <c r="Z116" s="132">
        <v>78.105999999999995</v>
      </c>
      <c r="AA116" s="132">
        <v>90.673000000000002</v>
      </c>
      <c r="AB116" s="119"/>
      <c r="AC116" s="119"/>
      <c r="AD116" s="119"/>
      <c r="AE116" s="119"/>
      <c r="AF116" s="119"/>
      <c r="AG116" s="119"/>
      <c r="AH116" s="119"/>
      <c r="AI116" s="119"/>
      <c r="AJ116" s="119"/>
      <c r="AK116" s="119"/>
      <c r="AL116" s="119"/>
      <c r="AM116" s="119"/>
      <c r="AN116" s="119"/>
      <c r="AO116" s="119"/>
      <c r="AP116" s="119"/>
      <c r="AQ116" s="119"/>
      <c r="AR116" s="119"/>
      <c r="AS116" s="119"/>
      <c r="AT116" s="119"/>
      <c r="AU116" s="119"/>
      <c r="AV116" s="119"/>
      <c r="AW116" s="119"/>
      <c r="AX116" s="119"/>
      <c r="AY116" s="119"/>
      <c r="AZ116" s="119"/>
      <c r="BA116" s="119"/>
    </row>
    <row r="117" spans="2:53">
      <c r="B117" s="2"/>
      <c r="C117" s="13">
        <v>3E-10</v>
      </c>
      <c r="D117" s="6">
        <v>87.72</v>
      </c>
      <c r="E117" s="6">
        <v>87.695999999999998</v>
      </c>
      <c r="F117" s="6">
        <v>81.438999999999993</v>
      </c>
      <c r="G117" s="6">
        <v>82.213999999999999</v>
      </c>
      <c r="H117" s="2"/>
      <c r="I117" s="13">
        <v>3E-10</v>
      </c>
      <c r="J117" s="6">
        <v>96.567999999999998</v>
      </c>
      <c r="K117" s="6">
        <v>83.344999999999999</v>
      </c>
      <c r="L117" s="6">
        <v>87.725999999999999</v>
      </c>
      <c r="M117" s="6">
        <v>94.668000000000006</v>
      </c>
      <c r="N117" s="6"/>
      <c r="O117" s="13">
        <v>3E-10</v>
      </c>
      <c r="P117" s="6">
        <v>91.372</v>
      </c>
      <c r="Q117" s="6">
        <v>87.625</v>
      </c>
      <c r="R117" s="6">
        <v>93.631</v>
      </c>
      <c r="S117" s="130">
        <v>88.694000000000003</v>
      </c>
      <c r="T117" s="119"/>
      <c r="U117" s="119"/>
      <c r="V117" s="119"/>
      <c r="W117" s="119"/>
      <c r="X117" s="131">
        <v>3E-10</v>
      </c>
      <c r="Y117" s="132">
        <v>84.766999999999996</v>
      </c>
      <c r="Z117" s="132">
        <v>90.576999999999998</v>
      </c>
      <c r="AA117" s="132">
        <v>90.331000000000003</v>
      </c>
      <c r="AB117" s="119"/>
      <c r="AC117" s="119"/>
      <c r="AD117" s="119"/>
      <c r="AE117" s="119"/>
      <c r="AF117" s="119"/>
      <c r="AG117" s="119"/>
      <c r="AH117" s="119"/>
      <c r="AI117" s="119"/>
      <c r="AJ117" s="119"/>
      <c r="AK117" s="119"/>
      <c r="AL117" s="119"/>
      <c r="AM117" s="119"/>
      <c r="AN117" s="119"/>
      <c r="AO117" s="119"/>
      <c r="AP117" s="119"/>
      <c r="AQ117" s="119"/>
      <c r="AR117" s="119"/>
      <c r="AS117" s="119"/>
      <c r="AT117" s="119"/>
      <c r="AU117" s="119"/>
      <c r="AV117" s="119"/>
      <c r="AW117" s="119"/>
      <c r="AX117" s="119"/>
      <c r="AY117" s="119"/>
      <c r="AZ117" s="119"/>
      <c r="BA117" s="119"/>
    </row>
    <row r="118" spans="2:53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122"/>
      <c r="T118" s="119"/>
      <c r="U118" s="119"/>
      <c r="V118" s="119"/>
      <c r="W118" s="119"/>
      <c r="X118" s="119"/>
      <c r="Y118" s="119"/>
      <c r="Z118" s="119"/>
      <c r="AA118" s="119"/>
      <c r="AB118" s="119"/>
      <c r="AC118" s="119"/>
      <c r="AD118" s="119"/>
      <c r="AE118" s="119"/>
      <c r="AF118" s="119"/>
      <c r="AG118" s="119"/>
      <c r="AH118" s="119"/>
      <c r="AI118" s="119"/>
      <c r="AJ118" s="119"/>
      <c r="AK118" s="119"/>
      <c r="AL118" s="119"/>
      <c r="AM118" s="119"/>
      <c r="AN118" s="119"/>
      <c r="AO118" s="119"/>
      <c r="AP118" s="119"/>
      <c r="AQ118" s="119"/>
      <c r="AR118" s="119"/>
      <c r="AS118" s="119"/>
      <c r="AT118" s="119"/>
      <c r="AU118" s="119"/>
      <c r="AV118" s="119"/>
      <c r="AW118" s="119"/>
      <c r="AX118" s="119"/>
      <c r="AY118" s="119"/>
      <c r="AZ118" s="119"/>
      <c r="BA118" s="119"/>
    </row>
    <row r="119" spans="2:53">
      <c r="B119" s="2"/>
      <c r="C119" s="7" t="s">
        <v>105</v>
      </c>
      <c r="D119" s="44">
        <v>189.39999999999998</v>
      </c>
      <c r="E119" s="2"/>
      <c r="F119" s="2"/>
      <c r="G119" s="2"/>
      <c r="H119" s="2"/>
      <c r="I119" s="7" t="s">
        <v>105</v>
      </c>
      <c r="J119" s="44">
        <v>77.070000000000007</v>
      </c>
      <c r="K119" s="2"/>
      <c r="L119" s="2"/>
      <c r="M119" s="2"/>
      <c r="N119" s="2"/>
      <c r="O119" s="7" t="s">
        <v>105</v>
      </c>
      <c r="P119" s="44">
        <v>142.4</v>
      </c>
      <c r="Q119" s="2"/>
      <c r="R119" s="2"/>
      <c r="S119" s="122"/>
      <c r="T119" s="133" t="s">
        <v>105</v>
      </c>
      <c r="U119" s="136">
        <f>GEOMEAN(D119,J119,P119)</f>
        <v>127.62187110154841</v>
      </c>
      <c r="V119" s="119"/>
      <c r="W119" s="119"/>
      <c r="X119" s="119"/>
      <c r="Y119" s="119"/>
      <c r="Z119" s="119"/>
      <c r="AA119" s="119"/>
      <c r="AB119" s="119"/>
      <c r="AC119" s="119"/>
      <c r="AD119" s="119"/>
      <c r="AE119" s="119"/>
      <c r="AF119" s="119"/>
      <c r="AG119" s="119"/>
      <c r="AH119" s="119"/>
      <c r="AI119" s="119"/>
      <c r="AJ119" s="119"/>
      <c r="AK119" s="119"/>
      <c r="AL119" s="119"/>
      <c r="AM119" s="119"/>
      <c r="AN119" s="119"/>
      <c r="AO119" s="119"/>
      <c r="AP119" s="119"/>
      <c r="AQ119" s="119"/>
      <c r="AR119" s="119"/>
      <c r="AS119" s="119"/>
      <c r="AT119" s="119"/>
      <c r="AU119" s="119"/>
      <c r="AV119" s="119"/>
      <c r="AW119" s="119"/>
      <c r="AX119" s="119"/>
      <c r="AY119" s="119"/>
      <c r="AZ119" s="119"/>
      <c r="BA119" s="119"/>
    </row>
    <row r="120" spans="2:53">
      <c r="B120" s="2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  <c r="AH120" s="119"/>
      <c r="AI120" s="119"/>
      <c r="AJ120" s="119"/>
      <c r="AK120" s="119"/>
      <c r="AL120" s="119"/>
      <c r="AM120" s="119"/>
      <c r="AN120" s="119"/>
      <c r="AO120" s="119"/>
      <c r="AP120" s="119"/>
      <c r="AQ120" s="119"/>
      <c r="AR120" s="119"/>
      <c r="AS120" s="119"/>
      <c r="AT120" s="119"/>
      <c r="AU120" s="119"/>
      <c r="AV120" s="119"/>
      <c r="AW120" s="119"/>
      <c r="AX120" s="119"/>
      <c r="AY120" s="119"/>
      <c r="AZ120" s="119"/>
      <c r="BA120" s="119"/>
    </row>
    <row r="121" spans="2:53">
      <c r="B121" s="2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  <c r="AH121" s="119"/>
      <c r="AI121" s="119"/>
      <c r="AJ121" s="119"/>
      <c r="AK121" s="119"/>
      <c r="AL121" s="119"/>
      <c r="AM121" s="119"/>
      <c r="AN121" s="119"/>
      <c r="AO121" s="119"/>
      <c r="AP121" s="119"/>
      <c r="AQ121" s="119"/>
      <c r="AR121" s="119"/>
      <c r="AS121" s="119"/>
      <c r="AT121" s="119"/>
      <c r="AU121" s="119"/>
      <c r="AV121" s="119"/>
      <c r="AW121" s="119"/>
      <c r="AX121" s="119"/>
      <c r="AY121" s="119"/>
      <c r="AZ121" s="119"/>
      <c r="BA121" s="119"/>
    </row>
    <row r="122" spans="2:53">
      <c r="B122" s="2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19"/>
      <c r="AC122" s="119"/>
      <c r="AD122" s="119"/>
      <c r="AE122" s="119"/>
      <c r="AF122" s="119"/>
      <c r="AG122" s="119"/>
      <c r="AH122" s="119"/>
      <c r="AI122" s="119"/>
      <c r="AJ122" s="119"/>
      <c r="AK122" s="119"/>
      <c r="AL122" s="119"/>
      <c r="AM122" s="119"/>
      <c r="AN122" s="119"/>
      <c r="AO122" s="119"/>
      <c r="AP122" s="119"/>
      <c r="AQ122" s="119"/>
      <c r="AR122" s="119"/>
      <c r="AS122" s="119"/>
      <c r="AT122" s="119"/>
      <c r="AU122" s="119"/>
      <c r="AV122" s="119"/>
      <c r="AW122" s="119"/>
      <c r="AX122" s="119"/>
      <c r="AY122" s="119"/>
      <c r="AZ122" s="119"/>
      <c r="BA122" s="119"/>
    </row>
    <row r="123" spans="2:53">
      <c r="B123" s="2"/>
    </row>
    <row r="124" spans="2:53">
      <c r="B124" s="2"/>
    </row>
    <row r="125" spans="2:53">
      <c r="B125" s="2"/>
      <c r="V125" s="66"/>
    </row>
    <row r="126" spans="2:53">
      <c r="B126" s="2"/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45D9-46AA-4DA2-9CA8-F169145019E7}">
  <dimension ref="A1:A2"/>
  <sheetViews>
    <sheetView zoomScale="70" zoomScaleNormal="70" workbookViewId="0">
      <selection activeCell="A6" sqref="A6"/>
    </sheetView>
  </sheetViews>
  <sheetFormatPr defaultRowHeight="14"/>
  <cols>
    <col min="1" max="1" width="17.5" customWidth="1"/>
  </cols>
  <sheetData>
    <row r="1" spans="1:1" ht="18">
      <c r="A1" s="47" t="s">
        <v>294</v>
      </c>
    </row>
    <row r="2" spans="1:1" ht="14.5">
      <c r="A2" s="50" t="s">
        <v>209</v>
      </c>
    </row>
  </sheetData>
  <phoneticPr fontId="1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7E23E-28E6-4A70-AD1D-5A705D689552}">
  <dimension ref="A1:K54"/>
  <sheetViews>
    <sheetView zoomScale="85" zoomScaleNormal="85" workbookViewId="0"/>
  </sheetViews>
  <sheetFormatPr defaultRowHeight="14"/>
  <cols>
    <col min="1" max="1" width="17.5" customWidth="1"/>
    <col min="2" max="2" width="17.08203125" bestFit="1" customWidth="1"/>
    <col min="3" max="6" width="6.6640625" bestFit="1" customWidth="1"/>
    <col min="8" max="8" width="6.6640625" bestFit="1" customWidth="1"/>
    <col min="10" max="11" width="6.6640625" bestFit="1" customWidth="1"/>
  </cols>
  <sheetData>
    <row r="1" spans="1:6" ht="18">
      <c r="A1" s="47" t="s">
        <v>295</v>
      </c>
    </row>
    <row r="2" spans="1:6" ht="14.5">
      <c r="A2" s="50" t="s">
        <v>192</v>
      </c>
    </row>
    <row r="4" spans="1:6" ht="14.5">
      <c r="A4" s="96" t="s">
        <v>210</v>
      </c>
    </row>
    <row r="7" spans="1:6" ht="15.5">
      <c r="B7" s="37"/>
      <c r="C7" s="20" t="s">
        <v>211</v>
      </c>
      <c r="D7" s="15"/>
      <c r="E7" s="14"/>
      <c r="F7" s="14"/>
    </row>
    <row r="8" spans="1:6" ht="14.5" thickBot="1">
      <c r="B8" s="8" t="s">
        <v>73</v>
      </c>
      <c r="C8" s="38" t="s">
        <v>212</v>
      </c>
      <c r="D8" s="22"/>
      <c r="E8" s="9" t="s">
        <v>213</v>
      </c>
      <c r="F8" s="9"/>
    </row>
    <row r="9" spans="1:6" ht="14.5" thickTop="1">
      <c r="B9" s="13">
        <v>1.0000000000000001E-5</v>
      </c>
      <c r="C9" s="64">
        <v>30.534560538954509</v>
      </c>
      <c r="D9" s="70">
        <v>32.631272717119401</v>
      </c>
      <c r="E9" s="64">
        <v>81.772135350113061</v>
      </c>
      <c r="F9" s="64">
        <v>78.385412978546185</v>
      </c>
    </row>
    <row r="10" spans="1:6">
      <c r="B10" s="13">
        <v>3.0000000000000001E-6</v>
      </c>
      <c r="C10" s="64">
        <v>9.4413428668984096</v>
      </c>
      <c r="D10" s="65">
        <v>11.015524286739804</v>
      </c>
      <c r="E10" s="64">
        <v>66.763043888656171</v>
      </c>
      <c r="F10" s="64">
        <v>68.895248102595005</v>
      </c>
    </row>
    <row r="11" spans="1:6">
      <c r="B11" s="13">
        <v>9.9999999999999995E-7</v>
      </c>
      <c r="C11" s="64">
        <v>-0.24653417726212012</v>
      </c>
      <c r="D11" s="65">
        <v>3.0252966548949303</v>
      </c>
      <c r="E11" s="64">
        <v>57.961101989950365</v>
      </c>
      <c r="F11" s="64">
        <v>55.311956931711073</v>
      </c>
    </row>
    <row r="12" spans="1:6">
      <c r="B12" s="13">
        <v>2.9999999999999999E-7</v>
      </c>
      <c r="C12" s="64">
        <v>-4.5813945283417041</v>
      </c>
      <c r="D12" s="65">
        <v>-2.5340435404673798</v>
      </c>
      <c r="E12" s="64">
        <v>38.42941415455676</v>
      </c>
      <c r="F12" s="64">
        <v>39.848841777449771</v>
      </c>
    </row>
    <row r="13" spans="1:6">
      <c r="B13" s="13">
        <v>9.9999999999999995E-8</v>
      </c>
      <c r="C13" s="64">
        <v>-3.0992488764252784</v>
      </c>
      <c r="D13" s="65">
        <v>-6.7742697628446109</v>
      </c>
      <c r="E13" s="64">
        <v>20.266813691506712</v>
      </c>
      <c r="F13" s="64">
        <v>16.422863563880057</v>
      </c>
    </row>
    <row r="14" spans="1:6">
      <c r="B14" s="13">
        <v>2.9999999999999997E-8</v>
      </c>
      <c r="C14" s="64">
        <v>-7.0093479479808991</v>
      </c>
      <c r="D14" s="65">
        <v>-3.7452767691869013</v>
      </c>
      <c r="E14" s="64">
        <v>2.8474647406395093</v>
      </c>
      <c r="F14" s="64">
        <v>5.4536446871258875</v>
      </c>
    </row>
    <row r="15" spans="1:6">
      <c r="B15" s="13">
        <v>1E-8</v>
      </c>
      <c r="C15" s="64">
        <v>-8.4544213813310165</v>
      </c>
      <c r="D15" s="65">
        <v>-2.7931728280444048</v>
      </c>
      <c r="E15" s="64">
        <v>4.3526262532610218</v>
      </c>
      <c r="F15" s="64">
        <v>7.1331836984429629</v>
      </c>
    </row>
    <row r="43" spans="2:11">
      <c r="H43" s="14"/>
      <c r="I43" s="14"/>
      <c r="J43" s="14"/>
      <c r="K43" s="14"/>
    </row>
    <row r="44" spans="2:11" ht="14.5" thickBot="1">
      <c r="G44" s="14"/>
      <c r="H44" s="35"/>
      <c r="I44" s="9" t="s">
        <v>78</v>
      </c>
      <c r="J44" s="22"/>
      <c r="K44" s="9" t="s">
        <v>200</v>
      </c>
    </row>
    <row r="45" spans="2:11" ht="15" thickTop="1" thickBot="1">
      <c r="G45" s="35" t="s">
        <v>199</v>
      </c>
      <c r="H45" s="70">
        <v>97.274293999999998</v>
      </c>
      <c r="I45" s="64">
        <v>97.465919999999997</v>
      </c>
      <c r="J45" s="70">
        <v>96.224729999999994</v>
      </c>
      <c r="K45" s="64">
        <v>92.131634000000005</v>
      </c>
    </row>
    <row r="46" spans="2:11" ht="16" thickTop="1">
      <c r="B46" s="37"/>
      <c r="C46" s="20" t="s">
        <v>201</v>
      </c>
      <c r="D46" s="15"/>
      <c r="E46" s="14"/>
      <c r="F46" s="14"/>
      <c r="G46" s="64">
        <v>97.823544999999996</v>
      </c>
      <c r="H46" s="65">
        <v>95.123737000000006</v>
      </c>
      <c r="I46" s="64">
        <v>94.022052000000002</v>
      </c>
      <c r="J46" s="65">
        <v>93.624336</v>
      </c>
      <c r="K46" s="64">
        <v>58.515084000000002</v>
      </c>
    </row>
    <row r="47" spans="2:11" ht="14.5" thickBot="1">
      <c r="B47" s="8" t="s">
        <v>73</v>
      </c>
      <c r="C47" s="38" t="s">
        <v>197</v>
      </c>
      <c r="D47" s="22"/>
      <c r="E47" s="9" t="s">
        <v>198</v>
      </c>
      <c r="F47" s="22"/>
      <c r="G47" s="64">
        <v>93.873953999999998</v>
      </c>
      <c r="H47" s="65">
        <v>87.164387000000005</v>
      </c>
      <c r="I47" s="64">
        <v>89.943360999999996</v>
      </c>
      <c r="J47" s="65">
        <v>90.659341999999995</v>
      </c>
      <c r="K47" s="64">
        <v>21.270629</v>
      </c>
    </row>
    <row r="48" spans="2:11" ht="14.5" thickTop="1">
      <c r="B48" s="13">
        <v>1.0000000000000001E-5</v>
      </c>
      <c r="C48" s="64">
        <v>95.006043000000005</v>
      </c>
      <c r="D48" s="70">
        <v>92.471546000000004</v>
      </c>
      <c r="E48" s="64">
        <v>95.106857000000005</v>
      </c>
      <c r="F48" s="70">
        <v>94.134960000000007</v>
      </c>
      <c r="G48" s="64">
        <v>89.327409000000003</v>
      </c>
      <c r="H48" s="65">
        <v>55.391365999999998</v>
      </c>
      <c r="I48" s="64">
        <v>81.561936000000003</v>
      </c>
      <c r="J48" s="65">
        <v>79.556562</v>
      </c>
      <c r="K48" s="64">
        <v>7.3181130000000003</v>
      </c>
    </row>
    <row r="49" spans="2:11">
      <c r="B49" s="13">
        <v>3.0000000000000001E-6</v>
      </c>
      <c r="C49" s="64">
        <v>62.533661000000002</v>
      </c>
      <c r="D49" s="65">
        <v>58.126438</v>
      </c>
      <c r="E49" s="64">
        <v>82.746184999999997</v>
      </c>
      <c r="F49" s="65">
        <v>82.138288000000003</v>
      </c>
      <c r="G49" s="64">
        <v>60.211058000000001</v>
      </c>
      <c r="H49" s="65">
        <v>12.571714</v>
      </c>
      <c r="I49" s="64">
        <v>38.231425000000002</v>
      </c>
      <c r="J49" s="65">
        <v>32.981692000000002</v>
      </c>
      <c r="K49" s="64">
        <v>4.7045029999999999</v>
      </c>
    </row>
    <row r="50" spans="2:11">
      <c r="B50" s="13">
        <v>9.9999999999999995E-7</v>
      </c>
      <c r="C50" s="64">
        <v>26.690104000000002</v>
      </c>
      <c r="D50" s="65">
        <v>19.314972999999998</v>
      </c>
      <c r="E50" s="64">
        <v>59.719622000000001</v>
      </c>
      <c r="F50" s="65">
        <v>55.37565</v>
      </c>
      <c r="G50" s="64">
        <v>17.981506</v>
      </c>
      <c r="H50" s="65">
        <v>6.7908999999999997E-2</v>
      </c>
      <c r="I50" s="64">
        <v>3.1610360000000002</v>
      </c>
      <c r="J50" s="65">
        <v>3.2555339999999999</v>
      </c>
      <c r="K50" s="64">
        <v>3.3579400000000001</v>
      </c>
    </row>
    <row r="51" spans="2:11">
      <c r="B51" s="13">
        <v>2.9999999999999999E-7</v>
      </c>
      <c r="C51" s="64">
        <v>8.664059</v>
      </c>
      <c r="D51" s="65">
        <v>-0.57822300000000004</v>
      </c>
      <c r="E51" s="64">
        <v>21.425357000000002</v>
      </c>
      <c r="F51" s="65">
        <v>19.027799999999999</v>
      </c>
      <c r="G51" s="64">
        <v>1.9261509999999999</v>
      </c>
      <c r="H51" s="65">
        <v>1.987511</v>
      </c>
      <c r="I51" s="64">
        <v>2.064705</v>
      </c>
      <c r="J51" s="65">
        <v>4.8489760000000004</v>
      </c>
      <c r="K51" s="64">
        <v>-0.42341600000000001</v>
      </c>
    </row>
    <row r="52" spans="2:11">
      <c r="B52" s="13">
        <v>9.9999999999999995E-8</v>
      </c>
      <c r="C52" s="64">
        <v>0.23152900000000001</v>
      </c>
      <c r="D52" s="65">
        <v>-1.0323549999999999</v>
      </c>
      <c r="E52" s="64">
        <v>6.2685560000000002</v>
      </c>
      <c r="F52" s="65">
        <v>8.2702010000000001</v>
      </c>
      <c r="G52" s="64">
        <v>-1.5795239999999999</v>
      </c>
    </row>
    <row r="53" spans="2:11">
      <c r="B53" s="13">
        <v>2.9999999999999997E-8</v>
      </c>
      <c r="C53" s="64">
        <v>-3.074481</v>
      </c>
      <c r="D53" s="65">
        <v>-2.9270809999999998</v>
      </c>
      <c r="E53" s="64">
        <v>-1.2249760000000001</v>
      </c>
      <c r="F53" s="65">
        <v>-4.5953410000000003</v>
      </c>
    </row>
    <row r="54" spans="2:11">
      <c r="B54" s="13">
        <v>1E-8</v>
      </c>
      <c r="C54" s="64">
        <v>-5.8217359999999996</v>
      </c>
      <c r="D54" s="65">
        <v>2.0153859999999999</v>
      </c>
      <c r="E54" s="64">
        <v>-8.3856260000000002</v>
      </c>
      <c r="F54" s="65">
        <v>-1.446167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1DB26-F461-46FE-B5B3-EE92C5403875}">
  <dimension ref="A1:X46"/>
  <sheetViews>
    <sheetView zoomScale="70" zoomScaleNormal="70" workbookViewId="0">
      <selection activeCell="A11" sqref="A11"/>
    </sheetView>
  </sheetViews>
  <sheetFormatPr defaultRowHeight="14"/>
  <cols>
    <col min="1" max="1" width="18.08203125" customWidth="1"/>
    <col min="2" max="2" width="17.08203125" bestFit="1" customWidth="1"/>
    <col min="3" max="3" width="11.1640625" bestFit="1" customWidth="1"/>
    <col min="4" max="6" width="7.9140625" customWidth="1"/>
    <col min="7" max="7" width="3.58203125" customWidth="1"/>
    <col min="8" max="8" width="17.08203125" bestFit="1" customWidth="1"/>
    <col min="9" max="9" width="10.1640625" bestFit="1" customWidth="1"/>
    <col min="10" max="12" width="7.58203125" bestFit="1" customWidth="1"/>
    <col min="13" max="13" width="3.58203125" customWidth="1"/>
    <col min="14" max="14" width="17.08203125" bestFit="1" customWidth="1"/>
    <col min="15" max="15" width="10.1640625" bestFit="1" customWidth="1"/>
    <col min="16" max="18" width="7.58203125" bestFit="1" customWidth="1"/>
    <col min="19" max="19" width="3.58203125" customWidth="1"/>
    <col min="20" max="20" width="17.08203125" bestFit="1" customWidth="1"/>
    <col min="21" max="21" width="11.1640625" bestFit="1" customWidth="1"/>
    <col min="22" max="22" width="6.6640625" bestFit="1" customWidth="1"/>
    <col min="23" max="23" width="7.58203125" bestFit="1" customWidth="1"/>
    <col min="24" max="24" width="6.6640625" bestFit="1" customWidth="1"/>
  </cols>
  <sheetData>
    <row r="1" spans="1:24" ht="18">
      <c r="A1" s="47" t="s">
        <v>296</v>
      </c>
    </row>
    <row r="2" spans="1:24" ht="14.5">
      <c r="A2" s="50" t="s">
        <v>107</v>
      </c>
    </row>
    <row r="4" spans="1:24" ht="15.5">
      <c r="B4" s="21"/>
      <c r="C4" s="15" t="s">
        <v>104</v>
      </c>
      <c r="D4" s="15"/>
      <c r="E4" s="15"/>
      <c r="F4" s="14"/>
      <c r="H4" s="21"/>
      <c r="I4" s="15" t="s">
        <v>104</v>
      </c>
      <c r="J4" s="15"/>
      <c r="K4" s="15"/>
      <c r="L4" s="14"/>
      <c r="N4" s="21"/>
      <c r="O4" s="15" t="s">
        <v>104</v>
      </c>
      <c r="P4" s="15"/>
      <c r="Q4" s="15"/>
      <c r="R4" s="14"/>
      <c r="T4" s="21"/>
      <c r="U4" s="15" t="s">
        <v>104</v>
      </c>
      <c r="V4" s="15"/>
      <c r="W4" s="15"/>
      <c r="X4" s="14"/>
    </row>
    <row r="5" spans="1:24" ht="16" thickBot="1">
      <c r="B5" s="8" t="s">
        <v>73</v>
      </c>
      <c r="C5" s="18" t="s">
        <v>214</v>
      </c>
      <c r="D5" s="9"/>
      <c r="E5" s="9"/>
      <c r="F5" s="17"/>
      <c r="H5" s="8" t="s">
        <v>73</v>
      </c>
      <c r="I5" s="18" t="s">
        <v>215</v>
      </c>
      <c r="J5" s="9"/>
      <c r="K5" s="9"/>
      <c r="L5" s="17"/>
      <c r="N5" s="8" t="s">
        <v>73</v>
      </c>
      <c r="O5" s="18" t="s">
        <v>216</v>
      </c>
      <c r="P5" s="9"/>
      <c r="Q5" s="9"/>
      <c r="R5" s="17"/>
      <c r="T5" s="8" t="s">
        <v>73</v>
      </c>
      <c r="U5" s="18" t="s">
        <v>217</v>
      </c>
      <c r="V5" s="9"/>
      <c r="W5" s="9"/>
      <c r="X5" s="17"/>
    </row>
    <row r="6" spans="1:24" ht="14.5" thickTop="1">
      <c r="B6" s="13">
        <v>1.0000000000000001E-9</v>
      </c>
      <c r="C6" s="6">
        <v>106.508443281917</v>
      </c>
      <c r="D6" s="6">
        <v>109.78574450898201</v>
      </c>
      <c r="E6" s="6">
        <v>107.36623456552699</v>
      </c>
      <c r="F6" s="6">
        <v>106.862330268877</v>
      </c>
      <c r="H6" s="13">
        <v>1.0000000000000001E-9</v>
      </c>
      <c r="I6" s="6">
        <v>121.316820593358</v>
      </c>
      <c r="J6" s="6">
        <v>100.42849683310899</v>
      </c>
      <c r="K6" s="6">
        <v>108.006712452716</v>
      </c>
      <c r="L6" s="6">
        <v>101.86665178553601</v>
      </c>
      <c r="N6" s="13">
        <v>1E-10</v>
      </c>
      <c r="O6" s="6">
        <v>118.756549074397</v>
      </c>
      <c r="P6" s="6">
        <v>76.927853455970805</v>
      </c>
      <c r="Q6" s="6">
        <v>114.62982367627799</v>
      </c>
      <c r="R6" s="6">
        <v>110.823922070866</v>
      </c>
      <c r="T6" s="13">
        <v>1.0000000000000001E-9</v>
      </c>
      <c r="U6" s="6">
        <v>112.07719110158099</v>
      </c>
      <c r="V6" s="6">
        <v>80.990619136960603</v>
      </c>
      <c r="W6" s="6">
        <v>100.02251407129501</v>
      </c>
      <c r="X6" s="6">
        <v>94.692039667649397</v>
      </c>
    </row>
    <row r="7" spans="1:24">
      <c r="B7" s="13">
        <v>3E-9</v>
      </c>
      <c r="C7" s="6">
        <v>106.562295649498</v>
      </c>
      <c r="D7" s="6">
        <v>94.845559102973397</v>
      </c>
      <c r="E7" s="6">
        <v>112.751471323614</v>
      </c>
      <c r="F7" s="6">
        <v>104.704388967958</v>
      </c>
      <c r="H7" s="13">
        <v>3E-9</v>
      </c>
      <c r="I7" s="6">
        <v>85.927366797275198</v>
      </c>
      <c r="J7" s="6">
        <v>107.67507583397401</v>
      </c>
      <c r="K7" s="6">
        <v>105.24519983896499</v>
      </c>
      <c r="L7" s="6">
        <v>103.416415215424</v>
      </c>
      <c r="N7" s="13">
        <v>3E-10</v>
      </c>
      <c r="O7" s="6">
        <v>106.42294407575601</v>
      </c>
      <c r="P7" s="6">
        <v>110.74630341133999</v>
      </c>
      <c r="Q7" s="6">
        <v>104.32465297991</v>
      </c>
      <c r="R7" s="6">
        <v>105.582075264227</v>
      </c>
      <c r="T7" s="13">
        <v>3E-9</v>
      </c>
      <c r="U7" s="6">
        <v>97.638166711337405</v>
      </c>
      <c r="V7" s="6">
        <v>83.061913696060003</v>
      </c>
      <c r="W7" s="6">
        <v>108.93808630394</v>
      </c>
      <c r="X7" s="6">
        <v>92.123291342803498</v>
      </c>
    </row>
    <row r="8" spans="1:24">
      <c r="B8" s="13">
        <v>1E-8</v>
      </c>
      <c r="C8" s="6">
        <v>87.171596722698794</v>
      </c>
      <c r="D8" s="6">
        <v>99.896141862522597</v>
      </c>
      <c r="E8" s="6">
        <v>102.27333923145</v>
      </c>
      <c r="F8" s="6">
        <v>89.871908297111204</v>
      </c>
      <c r="H8" s="13">
        <v>1E-8</v>
      </c>
      <c r="I8" s="6">
        <v>100.42849683310899</v>
      </c>
      <c r="J8" s="6">
        <v>102.78981333482101</v>
      </c>
      <c r="K8" s="6">
        <v>141.38880806132099</v>
      </c>
      <c r="L8" s="6">
        <v>100.517783615078</v>
      </c>
      <c r="N8" s="13">
        <v>1.0000000000000001E-9</v>
      </c>
      <c r="O8" s="6">
        <v>106.37637288003999</v>
      </c>
      <c r="P8" s="6">
        <v>102.257409347874</v>
      </c>
      <c r="Q8" s="6">
        <v>103.336308715282</v>
      </c>
      <c r="R8" s="6">
        <v>93.900467005601499</v>
      </c>
      <c r="T8" s="13">
        <v>1E-8</v>
      </c>
      <c r="U8" s="6">
        <v>88.941302599839204</v>
      </c>
      <c r="V8" s="6">
        <v>83.846689895470405</v>
      </c>
      <c r="W8" s="6">
        <v>93.041007772715105</v>
      </c>
      <c r="X8" s="6">
        <v>88.546770302867898</v>
      </c>
    </row>
    <row r="9" spans="1:24">
      <c r="B9" s="13">
        <v>2.9999999999999997E-8</v>
      </c>
      <c r="C9" s="6">
        <v>91.683655806439205</v>
      </c>
      <c r="D9" s="6">
        <v>106.439204523599</v>
      </c>
      <c r="E9" s="6">
        <v>93.103050351963702</v>
      </c>
      <c r="F9" s="6">
        <v>103.677347386237</v>
      </c>
      <c r="H9" s="13">
        <v>2.9999999999999997E-8</v>
      </c>
      <c r="I9" s="6">
        <v>102.18393874289001</v>
      </c>
      <c r="J9" s="6">
        <v>110.045958776612</v>
      </c>
      <c r="K9" s="6">
        <v>97.585669471494001</v>
      </c>
      <c r="L9" s="6">
        <v>101.20178414123301</v>
      </c>
      <c r="N9" s="13">
        <v>3E-9</v>
      </c>
      <c r="O9" s="6">
        <v>104.288430938798</v>
      </c>
      <c r="P9" s="6">
        <v>99.608025769394999</v>
      </c>
      <c r="Q9" s="6">
        <v>116.236529928461</v>
      </c>
      <c r="R9" s="6">
        <v>100.169467406631</v>
      </c>
      <c r="T9" s="13">
        <v>2.9999999999999997E-8</v>
      </c>
      <c r="U9" s="6">
        <v>70.775663361029203</v>
      </c>
      <c r="V9" s="6">
        <v>85.527740552130794</v>
      </c>
      <c r="W9" s="6">
        <v>78.293218976145795</v>
      </c>
      <c r="X9" s="6">
        <v>74.626641651031903</v>
      </c>
    </row>
    <row r="10" spans="1:24">
      <c r="B10" s="13">
        <v>9.9999999999999995E-8</v>
      </c>
      <c r="C10" s="6">
        <v>103.854290879717</v>
      </c>
      <c r="D10" s="6">
        <v>94.599376851175094</v>
      </c>
      <c r="E10" s="6">
        <v>92.764549755741001</v>
      </c>
      <c r="F10" s="6">
        <v>97.576643458860602</v>
      </c>
      <c r="H10" s="13">
        <v>9.9999999999999995E-8</v>
      </c>
      <c r="I10" s="6">
        <v>88.617131104086894</v>
      </c>
      <c r="J10" s="6">
        <v>84.632708458726796</v>
      </c>
      <c r="K10" s="6">
        <v>90.163705720333098</v>
      </c>
      <c r="L10" s="6">
        <v>94.838506519130902</v>
      </c>
      <c r="N10" s="13">
        <v>1E-8</v>
      </c>
      <c r="O10" s="6">
        <v>85.124383901889999</v>
      </c>
      <c r="P10" s="6">
        <v>95.871980957555493</v>
      </c>
      <c r="Q10" s="6">
        <v>99.892627520989393</v>
      </c>
      <c r="R10" s="6">
        <v>115.752706950751</v>
      </c>
      <c r="T10" s="13">
        <v>9.9999999999999995E-8</v>
      </c>
      <c r="U10" s="6">
        <v>61.937282229965199</v>
      </c>
      <c r="V10" s="6">
        <v>52.395604395604401</v>
      </c>
      <c r="W10" s="6">
        <v>59.308496381667098</v>
      </c>
      <c r="X10" s="6">
        <v>69.025998391852099</v>
      </c>
    </row>
    <row r="11" spans="1:24">
      <c r="B11" s="13">
        <v>2.9999999999999999E-7</v>
      </c>
      <c r="C11" s="6">
        <v>80.913182290264302</v>
      </c>
      <c r="D11" s="6">
        <v>74.735546409201106</v>
      </c>
      <c r="E11" s="6">
        <v>84.613609262607199</v>
      </c>
      <c r="F11" s="6">
        <v>81.936377274300895</v>
      </c>
      <c r="H11" s="13">
        <v>2.9999999999999999E-7</v>
      </c>
      <c r="I11" s="6">
        <v>75.530239918366405</v>
      </c>
      <c r="J11" s="6">
        <v>71.864698637180794</v>
      </c>
      <c r="K11" s="6">
        <v>73.239077316772807</v>
      </c>
      <c r="L11" s="6">
        <v>72.921790359419205</v>
      </c>
      <c r="N11" s="13">
        <v>2.9999999999999997E-8</v>
      </c>
      <c r="O11" s="6">
        <v>102.448868708037</v>
      </c>
      <c r="P11" s="6">
        <v>100.733496332518</v>
      </c>
      <c r="Q11" s="6">
        <v>106.024501623524</v>
      </c>
      <c r="R11" s="6">
        <v>112.790261445518</v>
      </c>
      <c r="T11" s="13">
        <v>2.9999999999999999E-7</v>
      </c>
      <c r="U11" s="6">
        <v>39.826320021442001</v>
      </c>
      <c r="V11" s="6">
        <v>46.083087644063298</v>
      </c>
      <c r="W11" s="6">
        <v>50.410077727150899</v>
      </c>
      <c r="X11" s="6">
        <v>39.191637630662001</v>
      </c>
    </row>
    <row r="12" spans="1:24">
      <c r="B12" s="13">
        <v>9.9999999999999995E-7</v>
      </c>
      <c r="C12" s="6">
        <v>40.443128053236897</v>
      </c>
      <c r="D12" s="6">
        <v>33.6192637612032</v>
      </c>
      <c r="E12" s="6">
        <v>45.38215947994</v>
      </c>
      <c r="F12" s="6">
        <v>61.810978189791101</v>
      </c>
      <c r="H12" s="13">
        <v>9.9999999999999995E-7</v>
      </c>
      <c r="I12" s="6">
        <v>42.921431617884501</v>
      </c>
      <c r="J12" s="6">
        <v>40.113681206328202</v>
      </c>
      <c r="K12" s="6">
        <v>38.264169294116201</v>
      </c>
      <c r="L12" s="6">
        <v>36.224922970220497</v>
      </c>
      <c r="N12" s="13">
        <v>9.9999999999999995E-8</v>
      </c>
      <c r="O12" s="6">
        <v>54.552981203347997</v>
      </c>
      <c r="P12" s="6">
        <v>56.8090969068964</v>
      </c>
      <c r="Q12" s="6">
        <v>73.965407950737998</v>
      </c>
      <c r="R12" s="6">
        <v>70.317330953027806</v>
      </c>
      <c r="T12" s="13">
        <v>9.9999999999999995E-7</v>
      </c>
      <c r="U12" s="6">
        <v>11.188421334762801</v>
      </c>
      <c r="V12" s="6">
        <v>9.2500670061645707</v>
      </c>
      <c r="W12" s="6">
        <v>10.013401232913401</v>
      </c>
      <c r="X12" s="6">
        <v>12.697936210131299</v>
      </c>
    </row>
    <row r="13" spans="1:24">
      <c r="B13" s="13">
        <v>3.0000000000000001E-6</v>
      </c>
      <c r="C13" s="6">
        <v>47.9286071469785</v>
      </c>
      <c r="D13" s="6">
        <v>28.114782474900899</v>
      </c>
      <c r="E13" s="6">
        <v>31.819056044928299</v>
      </c>
      <c r="F13" s="6">
        <v>23.4873254606301</v>
      </c>
      <c r="H13" s="13">
        <v>3.0000000000000001E-6</v>
      </c>
      <c r="I13" s="6">
        <v>38.925848124778298</v>
      </c>
      <c r="J13" s="6">
        <v>35.6589085488108</v>
      </c>
      <c r="K13" s="6">
        <v>42.055668714150798</v>
      </c>
      <c r="L13" s="6">
        <v>37.656700295363898</v>
      </c>
      <c r="N13" s="13">
        <v>2.9999999999999999E-7</v>
      </c>
      <c r="O13" s="6">
        <v>27.311418998460599</v>
      </c>
      <c r="P13" s="6">
        <v>24.462814193865501</v>
      </c>
      <c r="Q13" s="6">
        <v>27.7564326464082</v>
      </c>
      <c r="R13" s="6">
        <v>29.223425311444899</v>
      </c>
      <c r="T13" s="13">
        <v>3.0000000000000001E-6</v>
      </c>
      <c r="U13" s="6">
        <v>10.296435272045001</v>
      </c>
      <c r="V13" s="6">
        <v>8.6839989279013707</v>
      </c>
      <c r="W13" s="6">
        <v>7.8520503886357496</v>
      </c>
      <c r="X13" s="6">
        <v>9.2843741624229406</v>
      </c>
    </row>
    <row r="14" spans="1:24">
      <c r="B14" s="13">
        <v>1.0000000000000001E-5</v>
      </c>
      <c r="C14" s="6">
        <v>12.736084932876899</v>
      </c>
      <c r="D14" s="6">
        <v>16.0826249182598</v>
      </c>
      <c r="E14" s="6">
        <v>16.113397699734598</v>
      </c>
      <c r="F14" s="6">
        <v>14.8824864407432</v>
      </c>
      <c r="H14" s="13">
        <v>1.0000000000000001E-5</v>
      </c>
      <c r="I14" s="6">
        <v>35.799216349047498</v>
      </c>
      <c r="J14" s="6">
        <v>32.964361021536398</v>
      </c>
      <c r="K14" s="6">
        <v>33.587774088497603</v>
      </c>
      <c r="L14" s="6">
        <v>35.891691944658099</v>
      </c>
      <c r="N14" s="13">
        <v>9.9999999999999995E-7</v>
      </c>
      <c r="O14" s="6">
        <v>8.1370228069494601</v>
      </c>
      <c r="P14" s="6">
        <v>10.4138368197048</v>
      </c>
      <c r="Q14" s="6">
        <v>10.563899561454599</v>
      </c>
      <c r="R14" s="6">
        <v>11.8187345571209</v>
      </c>
      <c r="T14" s="13">
        <v>1.0000000000000001E-5</v>
      </c>
      <c r="U14" s="6">
        <v>1.4194585901903001</v>
      </c>
      <c r="V14" s="6">
        <v>1.54811042615921</v>
      </c>
      <c r="W14" s="6">
        <v>1.40230501206111</v>
      </c>
      <c r="X14" s="6">
        <v>2.0369874028410599</v>
      </c>
    </row>
    <row r="16" spans="1:24">
      <c r="B16" s="7" t="s">
        <v>105</v>
      </c>
      <c r="C16" s="117">
        <v>1163</v>
      </c>
      <c r="D16" s="2"/>
      <c r="E16" s="2"/>
      <c r="F16" s="2"/>
      <c r="H16" s="7" t="s">
        <v>105</v>
      </c>
      <c r="I16" s="117">
        <v>1398</v>
      </c>
      <c r="J16" s="2"/>
      <c r="K16" s="2"/>
      <c r="L16" s="2"/>
      <c r="N16" s="7" t="s">
        <v>105</v>
      </c>
      <c r="O16" s="117">
        <v>161</v>
      </c>
      <c r="P16" s="2"/>
      <c r="Q16" s="2"/>
      <c r="R16" s="2"/>
      <c r="T16" s="7" t="s">
        <v>105</v>
      </c>
      <c r="U16" s="117">
        <v>161</v>
      </c>
      <c r="V16" s="2"/>
      <c r="W16" s="2"/>
      <c r="X16" s="2"/>
    </row>
    <row r="19" spans="2:24" ht="15.5">
      <c r="B19" s="21"/>
      <c r="C19" s="15" t="s">
        <v>104</v>
      </c>
      <c r="D19" s="15"/>
      <c r="E19" s="15"/>
      <c r="F19" s="14"/>
      <c r="H19" s="21"/>
      <c r="I19" s="15" t="s">
        <v>104</v>
      </c>
      <c r="J19" s="15"/>
      <c r="K19" s="15"/>
      <c r="L19" s="14"/>
      <c r="N19" s="21"/>
      <c r="O19" s="15" t="s">
        <v>104</v>
      </c>
      <c r="P19" s="15"/>
      <c r="Q19" s="15"/>
      <c r="R19" s="14"/>
      <c r="T19" s="21"/>
      <c r="U19" s="15" t="s">
        <v>104</v>
      </c>
      <c r="V19" s="15"/>
      <c r="W19" s="15"/>
      <c r="X19" s="14"/>
    </row>
    <row r="20" spans="2:24" ht="16" thickBot="1">
      <c r="B20" s="8" t="s">
        <v>73</v>
      </c>
      <c r="C20" s="18" t="s">
        <v>218</v>
      </c>
      <c r="D20" s="9"/>
      <c r="E20" s="9"/>
      <c r="F20" s="17"/>
      <c r="H20" s="8" t="s">
        <v>73</v>
      </c>
      <c r="I20" s="18" t="s">
        <v>219</v>
      </c>
      <c r="J20" s="9"/>
      <c r="K20" s="9"/>
      <c r="L20" s="17"/>
      <c r="N20" s="8" t="s">
        <v>73</v>
      </c>
      <c r="O20" s="18" t="s">
        <v>220</v>
      </c>
      <c r="P20" s="9"/>
      <c r="Q20" s="9"/>
      <c r="R20" s="17"/>
      <c r="T20" s="8" t="s">
        <v>73</v>
      </c>
      <c r="U20" s="18" t="s">
        <v>221</v>
      </c>
      <c r="V20" s="9"/>
      <c r="W20" s="9"/>
      <c r="X20" s="17"/>
    </row>
    <row r="21" spans="2:24" ht="14.5" thickTop="1">
      <c r="B21" s="13">
        <v>1E-10</v>
      </c>
      <c r="C21" s="6">
        <v>101.02597761503399</v>
      </c>
      <c r="D21" s="6">
        <v>92.597070609368501</v>
      </c>
      <c r="E21" s="6">
        <v>99.419649025839405</v>
      </c>
      <c r="F21" s="6">
        <v>94.977200497443704</v>
      </c>
      <c r="H21" s="13">
        <v>1.0000000000000001E-9</v>
      </c>
      <c r="I21" s="6">
        <v>88.261362689287594</v>
      </c>
      <c r="J21" s="6">
        <v>87.322126760614395</v>
      </c>
      <c r="K21" s="6">
        <v>112.223474375745</v>
      </c>
      <c r="L21" s="6">
        <v>101.071497160913</v>
      </c>
      <c r="N21" s="13">
        <v>1.0000000000000001E-9</v>
      </c>
      <c r="O21" s="6">
        <v>121.73086579155</v>
      </c>
      <c r="P21" s="6">
        <v>91.004052793917197</v>
      </c>
      <c r="Q21" s="6">
        <v>101.65518972814</v>
      </c>
      <c r="R21" s="6">
        <v>96.561401621117597</v>
      </c>
      <c r="T21" s="13">
        <v>1.0000000000000001E-9</v>
      </c>
      <c r="U21" s="6">
        <v>96.888900312947797</v>
      </c>
      <c r="V21" s="6">
        <v>96.973209867816493</v>
      </c>
      <c r="W21" s="6">
        <v>104.054184311483</v>
      </c>
      <c r="X21" s="6">
        <v>95.971262779773397</v>
      </c>
    </row>
    <row r="22" spans="2:24">
      <c r="B22" s="13">
        <v>3E-10</v>
      </c>
      <c r="C22" s="6">
        <v>104.888075169269</v>
      </c>
      <c r="D22" s="6">
        <v>83.681083321818406</v>
      </c>
      <c r="E22" s="6">
        <v>99.924001658145599</v>
      </c>
      <c r="F22" s="6">
        <v>98.462760812491396</v>
      </c>
      <c r="H22" s="13">
        <v>3E-9</v>
      </c>
      <c r="I22" s="6">
        <v>124.013204381652</v>
      </c>
      <c r="J22" s="6">
        <v>92.418351336563205</v>
      </c>
      <c r="K22" s="6">
        <v>81.353340411423005</v>
      </c>
      <c r="L22" s="6">
        <v>84.566744815540901</v>
      </c>
      <c r="N22" s="13">
        <v>3E-9</v>
      </c>
      <c r="O22" s="6">
        <v>92.9318198120651</v>
      </c>
      <c r="P22" s="6">
        <v>89.399074671831301</v>
      </c>
      <c r="Q22" s="6">
        <v>99.502367118571101</v>
      </c>
      <c r="R22" s="6">
        <v>106.23879205222001</v>
      </c>
      <c r="T22" s="13">
        <v>3E-9</v>
      </c>
      <c r="U22" s="6">
        <v>98.650661560112297</v>
      </c>
      <c r="V22" s="6">
        <v>100.51729566821101</v>
      </c>
      <c r="W22" s="6">
        <v>102.069311193507</v>
      </c>
      <c r="X22" s="6">
        <v>94.989878997795898</v>
      </c>
    </row>
    <row r="23" spans="2:24">
      <c r="B23" s="13">
        <v>1.0000000000000001E-9</v>
      </c>
      <c r="C23" s="6">
        <v>96.870250103634106</v>
      </c>
      <c r="D23" s="6">
        <v>92.673068951222902</v>
      </c>
      <c r="E23" s="6">
        <v>98.804753350835995</v>
      </c>
      <c r="F23" s="6">
        <v>90.227304131546205</v>
      </c>
      <c r="H23" s="13">
        <v>1E-8</v>
      </c>
      <c r="I23" s="6">
        <v>96.975384916421802</v>
      </c>
      <c r="J23" s="6">
        <v>83.791295399120898</v>
      </c>
      <c r="K23" s="6">
        <v>90.005036797611297</v>
      </c>
      <c r="L23" s="6">
        <v>85.290014458145706</v>
      </c>
      <c r="N23" s="13">
        <v>1E-8</v>
      </c>
      <c r="O23" s="6">
        <v>90.038376013198501</v>
      </c>
      <c r="P23" s="6">
        <v>86.771035076393403</v>
      </c>
      <c r="Q23" s="6">
        <v>93.528082633957396</v>
      </c>
      <c r="R23" s="6">
        <v>92.5525428591923</v>
      </c>
      <c r="T23" s="13">
        <v>1E-8</v>
      </c>
      <c r="U23" s="6">
        <v>99.560587853512104</v>
      </c>
      <c r="V23" s="6">
        <v>92.4508247813542</v>
      </c>
      <c r="W23" s="6">
        <v>98.835217232050496</v>
      </c>
      <c r="X23" s="6">
        <v>100.820604432678</v>
      </c>
    </row>
    <row r="24" spans="2:24">
      <c r="B24" s="13">
        <v>3E-9</v>
      </c>
      <c r="C24" s="6">
        <v>88.382617106535903</v>
      </c>
      <c r="D24" s="6">
        <v>107.478927732486</v>
      </c>
      <c r="E24" s="6">
        <v>95.2086499930911</v>
      </c>
      <c r="F24" s="6">
        <v>99.039657316567599</v>
      </c>
      <c r="H24" s="13">
        <v>2.9999999999999997E-8</v>
      </c>
      <c r="I24" s="6">
        <v>91.116755867506896</v>
      </c>
      <c r="J24" s="6">
        <v>84.910261659824101</v>
      </c>
      <c r="K24" s="6">
        <v>94.022879381379795</v>
      </c>
      <c r="L24" s="6">
        <v>116.82544053861101</v>
      </c>
      <c r="N24" s="13">
        <v>2.9999999999999997E-8</v>
      </c>
      <c r="O24" s="6">
        <v>85.887848791334903</v>
      </c>
      <c r="P24" s="6">
        <v>105.36995194031999</v>
      </c>
      <c r="Q24" s="6">
        <v>96.547055447959295</v>
      </c>
      <c r="R24" s="6">
        <v>93.511046553331894</v>
      </c>
      <c r="T24" s="13">
        <v>2.9999999999999997E-8</v>
      </c>
      <c r="U24" s="6">
        <v>95.048484420082602</v>
      </c>
      <c r="V24" s="6">
        <v>89.8547073905807</v>
      </c>
      <c r="W24" s="6">
        <v>101.123399114493</v>
      </c>
      <c r="X24" s="6">
        <v>100.82266076328401</v>
      </c>
    </row>
    <row r="25" spans="2:24">
      <c r="B25" s="13">
        <v>1E-8</v>
      </c>
      <c r="C25" s="6">
        <v>92.531435677767007</v>
      </c>
      <c r="D25" s="6">
        <v>92.552162498272807</v>
      </c>
      <c r="E25" s="6">
        <v>94.175763437888605</v>
      </c>
      <c r="F25" s="6">
        <v>98.832389111510295</v>
      </c>
      <c r="H25" s="13">
        <v>9.9999999999999995E-8</v>
      </c>
      <c r="I25" s="6">
        <v>100.755519641699</v>
      </c>
      <c r="J25" s="6">
        <v>95.485362486366199</v>
      </c>
      <c r="K25" s="6">
        <v>81.159115697777693</v>
      </c>
      <c r="L25" s="6">
        <v>98.907485985744799</v>
      </c>
      <c r="N25" s="13">
        <v>9.9999999999999995E-8</v>
      </c>
      <c r="O25" s="6">
        <v>80.329603328312203</v>
      </c>
      <c r="P25" s="6">
        <v>78.252098127824397</v>
      </c>
      <c r="Q25" s="6">
        <v>82.933433756545398</v>
      </c>
      <c r="R25" s="6">
        <v>88.940893766587806</v>
      </c>
      <c r="T25" s="13">
        <v>9.9999999999999995E-8</v>
      </c>
      <c r="U25" s="6">
        <v>95.208878207393795</v>
      </c>
      <c r="V25" s="6">
        <v>98.647577064202494</v>
      </c>
      <c r="W25" s="6">
        <v>95.813439405720501</v>
      </c>
      <c r="X25" s="6">
        <v>95.489567335188298</v>
      </c>
    </row>
    <row r="26" spans="2:24">
      <c r="B26" s="13">
        <v>2.9999999999999997E-8</v>
      </c>
      <c r="C26" s="6">
        <v>105.654967527981</v>
      </c>
      <c r="D26" s="6">
        <v>90.710929943346699</v>
      </c>
      <c r="E26" s="6">
        <v>86.8108332181843</v>
      </c>
      <c r="F26" s="6">
        <v>91.160011054304306</v>
      </c>
      <c r="H26" s="13">
        <v>2.9999999999999999E-7</v>
      </c>
      <c r="I26" s="6">
        <v>91.545789563320497</v>
      </c>
      <c r="J26" s="6">
        <v>79.409643836807803</v>
      </c>
      <c r="K26" s="6">
        <v>107.19392395522701</v>
      </c>
      <c r="L26" s="6">
        <v>95.770901804188199</v>
      </c>
      <c r="N26" s="13">
        <v>2.9999999999999999E-7</v>
      </c>
      <c r="O26" s="6">
        <v>66.474786600674307</v>
      </c>
      <c r="P26" s="6">
        <v>64.133670468402599</v>
      </c>
      <c r="Q26" s="6">
        <v>65.381787533175498</v>
      </c>
      <c r="R26" s="6">
        <v>71.769421131913106</v>
      </c>
      <c r="T26" s="13">
        <v>2.9999999999999999E-7</v>
      </c>
      <c r="U26" s="6">
        <v>90.6571904097881</v>
      </c>
      <c r="V26" s="6">
        <v>91.893045104326603</v>
      </c>
      <c r="W26" s="6">
        <v>92.104333074150006</v>
      </c>
      <c r="X26" s="6">
        <v>96.592788705604093</v>
      </c>
    </row>
    <row r="27" spans="2:24">
      <c r="B27" s="13">
        <v>9.9999999999999995E-8</v>
      </c>
      <c r="C27" s="6">
        <v>50.804891529639399</v>
      </c>
      <c r="D27" s="6">
        <v>67.299986182119696</v>
      </c>
      <c r="E27" s="6">
        <v>64.584772695868494</v>
      </c>
      <c r="F27" s="6">
        <v>85.080143705955507</v>
      </c>
      <c r="H27" s="13">
        <v>9.9999999999999995E-7</v>
      </c>
      <c r="I27" s="6">
        <v>83.494160576006706</v>
      </c>
      <c r="J27" s="6">
        <v>98.829216325022003</v>
      </c>
      <c r="K27" s="6">
        <v>94.449014200870394</v>
      </c>
      <c r="L27" s="6">
        <v>94.054767020933497</v>
      </c>
      <c r="N27" s="13">
        <v>9.9999999999999995E-7</v>
      </c>
      <c r="O27" s="6">
        <v>12.5484183344093</v>
      </c>
      <c r="P27" s="6">
        <v>11.907323721397301</v>
      </c>
      <c r="Q27" s="6">
        <v>10.016318771967599</v>
      </c>
      <c r="R27" s="6">
        <v>13.236138010185799</v>
      </c>
      <c r="T27" s="13">
        <v>9.9999999999999995E-7</v>
      </c>
      <c r="U27" s="6">
        <v>94.869583657312504</v>
      </c>
      <c r="V27" s="6">
        <v>97.358771856545204</v>
      </c>
      <c r="W27" s="6">
        <v>98.872745265620097</v>
      </c>
      <c r="X27" s="6">
        <v>98.745766850665404</v>
      </c>
    </row>
    <row r="28" spans="2:24">
      <c r="B28" s="13">
        <v>2.9999999999999999E-7</v>
      </c>
      <c r="C28" s="6">
        <v>17.424347105154101</v>
      </c>
      <c r="D28" s="6">
        <v>11.879922619870101</v>
      </c>
      <c r="E28" s="6">
        <v>12.860992123808201</v>
      </c>
      <c r="F28" s="6">
        <v>15.2687577725577</v>
      </c>
      <c r="H28" s="13">
        <v>3.0000000000000001E-6</v>
      </c>
      <c r="I28" s="6">
        <v>86.681475093217003</v>
      </c>
      <c r="J28" s="6">
        <v>69.875239610246098</v>
      </c>
      <c r="K28" s="6">
        <v>85.575553775967606</v>
      </c>
      <c r="L28" s="6">
        <v>89.206396370606797</v>
      </c>
      <c r="N28" s="13">
        <v>3.0000000000000001E-6</v>
      </c>
      <c r="O28" s="6">
        <v>6.3526648016641598</v>
      </c>
      <c r="P28" s="6">
        <v>7.4187647944910697</v>
      </c>
      <c r="Q28" s="6">
        <v>8.9824976687468592</v>
      </c>
      <c r="R28" s="6">
        <v>6.6252420916720496</v>
      </c>
      <c r="T28" s="13">
        <v>3.0000000000000001E-6</v>
      </c>
      <c r="U28" s="6">
        <v>93.831650783654695</v>
      </c>
      <c r="V28" s="6">
        <v>97.0307871248</v>
      </c>
      <c r="W28" s="6">
        <v>102.239472551199</v>
      </c>
      <c r="X28" s="6">
        <v>90.576479433480898</v>
      </c>
    </row>
    <row r="29" spans="2:24">
      <c r="B29" s="13">
        <v>9.9999999999999995E-7</v>
      </c>
      <c r="C29" s="6">
        <v>3.5408318363963001</v>
      </c>
      <c r="D29" s="6">
        <v>5.3924278015752396</v>
      </c>
      <c r="E29" s="6">
        <v>4.7844410667403601</v>
      </c>
      <c r="F29" s="6">
        <v>4.21790797291695</v>
      </c>
      <c r="H29" s="13">
        <v>1.0000000000000001E-5</v>
      </c>
      <c r="I29" s="6">
        <v>37.8136674771442</v>
      </c>
      <c r="J29" s="6">
        <v>37.851352869343998</v>
      </c>
      <c r="K29" s="6">
        <v>42.398240382071897</v>
      </c>
      <c r="L29" s="6">
        <v>38.3688022930112</v>
      </c>
      <c r="N29" s="13">
        <v>1.0000000000000001E-5</v>
      </c>
      <c r="O29" s="6">
        <v>6.0747076967218998</v>
      </c>
      <c r="P29" s="6">
        <v>8.0078545298041703</v>
      </c>
      <c r="Q29" s="6">
        <v>9.7222222222222197</v>
      </c>
      <c r="R29" s="6">
        <v>9.8441646940678602</v>
      </c>
      <c r="T29" s="13">
        <v>1.0000000000000001E-5</v>
      </c>
      <c r="U29" s="6">
        <v>39.261777312247403</v>
      </c>
      <c r="V29" s="6">
        <v>58.212406099590702</v>
      </c>
      <c r="W29" s="6">
        <v>55.944273440562398</v>
      </c>
      <c r="X29" s="6">
        <v>72.356876176767301</v>
      </c>
    </row>
    <row r="31" spans="2:24">
      <c r="B31" s="7" t="s">
        <v>105</v>
      </c>
      <c r="C31" s="117">
        <v>136</v>
      </c>
      <c r="D31" s="2"/>
      <c r="E31" s="2"/>
      <c r="F31" s="2"/>
      <c r="H31" s="7" t="s">
        <v>105</v>
      </c>
      <c r="I31" s="117">
        <v>7644</v>
      </c>
      <c r="J31" s="2"/>
      <c r="K31" s="2"/>
      <c r="L31" s="2"/>
      <c r="N31" s="7" t="s">
        <v>105</v>
      </c>
      <c r="O31" s="117">
        <v>391</v>
      </c>
      <c r="P31" s="2"/>
      <c r="Q31" s="2"/>
      <c r="R31" s="2"/>
      <c r="T31" s="7" t="s">
        <v>105</v>
      </c>
      <c r="U31" s="117" t="s">
        <v>114</v>
      </c>
      <c r="V31" s="2"/>
      <c r="W31" s="2"/>
      <c r="X31" s="2"/>
    </row>
    <row r="32" spans="2:24">
      <c r="U32" s="118"/>
    </row>
    <row r="34" spans="2:6" ht="15.5">
      <c r="B34" s="21"/>
      <c r="C34" s="15" t="s">
        <v>104</v>
      </c>
      <c r="D34" s="15"/>
      <c r="E34" s="15"/>
      <c r="F34" s="14"/>
    </row>
    <row r="35" spans="2:6" ht="16" thickBot="1">
      <c r="B35" s="8" t="s">
        <v>73</v>
      </c>
      <c r="C35" s="18" t="s">
        <v>222</v>
      </c>
      <c r="D35" s="9"/>
      <c r="E35" s="9"/>
      <c r="F35" s="17"/>
    </row>
    <row r="36" spans="2:6" ht="14.5" thickTop="1">
      <c r="B36" s="13">
        <v>1.0000000000000001E-9</v>
      </c>
      <c r="C36" s="6">
        <v>135.95305036167599</v>
      </c>
      <c r="D36" s="6">
        <v>120.020745189027</v>
      </c>
      <c r="E36" s="6">
        <v>107.54305991538099</v>
      </c>
      <c r="F36" s="6">
        <v>112.36249488194299</v>
      </c>
    </row>
    <row r="37" spans="2:6">
      <c r="B37" s="13">
        <v>3E-9</v>
      </c>
      <c r="C37" s="6">
        <v>103.313225058005</v>
      </c>
      <c r="D37" s="6">
        <v>89.695646239934504</v>
      </c>
      <c r="E37" s="6">
        <v>88.350484509349002</v>
      </c>
      <c r="F37" s="6">
        <v>89.951139620581401</v>
      </c>
    </row>
    <row r="38" spans="2:6">
      <c r="B38" s="13">
        <v>1E-8</v>
      </c>
      <c r="C38" s="6">
        <v>109.60666029753</v>
      </c>
      <c r="D38" s="6">
        <v>93.669987716664394</v>
      </c>
      <c r="E38" s="6">
        <v>97.1311587279924</v>
      </c>
      <c r="F38" s="6">
        <v>102.14494336017501</v>
      </c>
    </row>
    <row r="39" spans="2:6">
      <c r="B39" s="13">
        <v>2.9999999999999997E-8</v>
      </c>
      <c r="C39" s="6">
        <v>114.227378190255</v>
      </c>
      <c r="D39" s="6">
        <v>127.539238433192</v>
      </c>
      <c r="E39" s="6">
        <v>100.596697147537</v>
      </c>
      <c r="F39" s="6">
        <v>96.910604613074895</v>
      </c>
    </row>
    <row r="40" spans="2:6">
      <c r="B40" s="13">
        <v>9.9999999999999995E-8</v>
      </c>
      <c r="C40" s="6">
        <v>107.13907465538399</v>
      </c>
      <c r="D40" s="6">
        <v>92.761566807697605</v>
      </c>
      <c r="E40" s="6">
        <v>111.189845775897</v>
      </c>
      <c r="F40" s="6">
        <v>118.710522724171</v>
      </c>
    </row>
    <row r="41" spans="2:6">
      <c r="B41" s="13">
        <v>2.9999999999999999E-7</v>
      </c>
      <c r="C41" s="6">
        <v>112.757745325508</v>
      </c>
      <c r="D41" s="6">
        <v>93.139347618397693</v>
      </c>
      <c r="E41" s="6">
        <v>108.31172376143</v>
      </c>
      <c r="F41" s="6">
        <v>98.174969291661</v>
      </c>
    </row>
    <row r="42" spans="2:6">
      <c r="B42" s="13">
        <v>9.9999999999999995E-7</v>
      </c>
      <c r="C42" s="6">
        <v>107.112870206087</v>
      </c>
      <c r="D42" s="6">
        <v>86.941995359628805</v>
      </c>
      <c r="E42" s="6">
        <v>106.042855193121</v>
      </c>
      <c r="F42" s="6">
        <v>117.120786133479</v>
      </c>
    </row>
    <row r="43" spans="2:6">
      <c r="B43" s="13">
        <v>3.0000000000000001E-6</v>
      </c>
      <c r="C43" s="6">
        <v>130.08325371912099</v>
      </c>
      <c r="D43" s="6">
        <v>109.490923979801</v>
      </c>
      <c r="E43" s="6">
        <v>123.18274873754601</v>
      </c>
      <c r="F43" s="6">
        <v>119.083936126655</v>
      </c>
    </row>
    <row r="44" spans="2:6">
      <c r="B44" s="13">
        <v>1.0000000000000001E-5</v>
      </c>
      <c r="C44" s="6">
        <v>1.7928210727446401</v>
      </c>
      <c r="D44" s="6">
        <v>3.0768390883035299</v>
      </c>
      <c r="E44" s="6">
        <v>1.6050225194486101</v>
      </c>
      <c r="F44" s="6">
        <v>1.01542241026341</v>
      </c>
    </row>
    <row r="46" spans="2:6">
      <c r="B46" s="7" t="s">
        <v>105</v>
      </c>
      <c r="C46" s="117" t="s">
        <v>223</v>
      </c>
      <c r="D46" s="2"/>
      <c r="E46" s="2"/>
      <c r="F46" s="2"/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9C5CC-B023-473D-B127-CE386AF0810F}">
  <dimension ref="A1:A2"/>
  <sheetViews>
    <sheetView zoomScaleNormal="100" workbookViewId="0"/>
  </sheetViews>
  <sheetFormatPr defaultRowHeight="14"/>
  <cols>
    <col min="1" max="1" width="17.1640625" customWidth="1"/>
  </cols>
  <sheetData>
    <row r="1" spans="1:1" ht="18">
      <c r="A1" s="47" t="s">
        <v>297</v>
      </c>
    </row>
    <row r="2" spans="1:1" ht="14.5">
      <c r="A2" s="50" t="s">
        <v>66</v>
      </c>
    </row>
  </sheetData>
  <phoneticPr fontId="1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FE8DF-6DE3-4391-8416-D98C86EAB9DD}">
  <dimension ref="A1:K16"/>
  <sheetViews>
    <sheetView zoomScale="85" zoomScaleNormal="85" workbookViewId="0"/>
  </sheetViews>
  <sheetFormatPr defaultRowHeight="14"/>
  <cols>
    <col min="1" max="1" width="17.1640625" customWidth="1"/>
    <col min="2" max="2" width="17.08203125" bestFit="1" customWidth="1"/>
    <col min="3" max="5" width="7.58203125" bestFit="1" customWidth="1"/>
    <col min="6" max="6" width="9.4140625" bestFit="1" customWidth="1"/>
    <col min="7" max="10" width="7.58203125" bestFit="1" customWidth="1"/>
  </cols>
  <sheetData>
    <row r="1" spans="1:11" ht="18">
      <c r="A1" s="47" t="s">
        <v>297</v>
      </c>
    </row>
    <row r="2" spans="1:11" ht="13.5" customHeight="1">
      <c r="A2" s="50" t="s">
        <v>224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4" spans="1:11" ht="15.5">
      <c r="B4" s="21"/>
      <c r="C4" s="15" t="s">
        <v>202</v>
      </c>
      <c r="D4" s="15"/>
      <c r="E4" s="15"/>
      <c r="F4" s="14"/>
      <c r="G4" s="14"/>
      <c r="H4" s="14"/>
      <c r="I4" s="14"/>
      <c r="J4" s="14"/>
    </row>
    <row r="5" spans="1:11" ht="14.5" thickBot="1">
      <c r="B5" s="8" t="s">
        <v>73</v>
      </c>
      <c r="C5" s="38" t="s">
        <v>225</v>
      </c>
      <c r="D5" s="9"/>
      <c r="E5" s="9"/>
      <c r="F5" s="45"/>
      <c r="G5" s="9" t="s">
        <v>226</v>
      </c>
      <c r="H5" s="9"/>
      <c r="I5" s="9"/>
      <c r="J5" s="17"/>
    </row>
    <row r="6" spans="1:11" ht="14.5" thickTop="1">
      <c r="B6" s="13">
        <v>1E-10</v>
      </c>
      <c r="C6" s="60">
        <v>-11.75</v>
      </c>
      <c r="D6" s="60">
        <v>-16.14</v>
      </c>
      <c r="E6" s="60">
        <v>-14.77</v>
      </c>
      <c r="F6" s="61">
        <v>-10.63</v>
      </c>
      <c r="G6" s="60">
        <v>-29.84</v>
      </c>
      <c r="H6" s="60">
        <v>-15.17</v>
      </c>
      <c r="I6" s="60">
        <v>-15.85</v>
      </c>
      <c r="J6" s="60">
        <v>-6.5170000000000003</v>
      </c>
    </row>
    <row r="7" spans="1:11">
      <c r="B7" s="13">
        <v>3E-10</v>
      </c>
      <c r="C7" s="60">
        <v>-10.42</v>
      </c>
      <c r="D7" s="60">
        <v>-16.47</v>
      </c>
      <c r="E7" s="60">
        <v>-14.41</v>
      </c>
      <c r="F7" s="61">
        <v>-13.29</v>
      </c>
      <c r="G7" s="60">
        <v>-7.2489999999999997</v>
      </c>
      <c r="H7" s="60">
        <v>-18.850000000000001</v>
      </c>
      <c r="I7" s="60">
        <v>-21.1</v>
      </c>
      <c r="J7" s="60">
        <v>-17.05</v>
      </c>
    </row>
    <row r="8" spans="1:11">
      <c r="B8" s="13">
        <v>1.0000000000000001E-9</v>
      </c>
      <c r="C8" s="60">
        <v>-5.1920000000000002</v>
      </c>
      <c r="D8" s="60">
        <v>-11.22</v>
      </c>
      <c r="E8" s="60">
        <v>-14.46</v>
      </c>
      <c r="F8" s="61">
        <v>-1.0620000000000001</v>
      </c>
      <c r="G8" s="60">
        <v>-25.16</v>
      </c>
      <c r="H8" s="60">
        <v>-19.66</v>
      </c>
      <c r="I8" s="60">
        <v>-18.98</v>
      </c>
      <c r="J8" s="60">
        <v>-21.41</v>
      </c>
    </row>
    <row r="9" spans="1:11">
      <c r="B9" s="13">
        <v>3E-9</v>
      </c>
      <c r="C9" s="60">
        <v>20.437000000000001</v>
      </c>
      <c r="D9" s="60">
        <v>17.21</v>
      </c>
      <c r="E9" s="60">
        <v>17.739999999999998</v>
      </c>
      <c r="F9" s="61">
        <v>18.565999999999999</v>
      </c>
      <c r="G9" s="60">
        <v>0.85319999999999996</v>
      </c>
      <c r="H9" s="60">
        <v>-2.2480000000000002</v>
      </c>
      <c r="I9" s="60">
        <v>-0.45400000000000001</v>
      </c>
      <c r="J9" s="60">
        <v>-4.1470000000000002</v>
      </c>
    </row>
    <row r="10" spans="1:11">
      <c r="B10" s="13">
        <v>1E-8</v>
      </c>
      <c r="C10" s="60">
        <v>50.854999999999997</v>
      </c>
      <c r="D10" s="60">
        <v>54.915999999999997</v>
      </c>
      <c r="E10" s="60">
        <v>48.533000000000001</v>
      </c>
      <c r="F10" s="61">
        <v>61.847999999999999</v>
      </c>
      <c r="G10" s="60">
        <v>-1.702</v>
      </c>
      <c r="H10" s="60">
        <v>13.561999999999999</v>
      </c>
      <c r="I10" s="60">
        <v>0.35610000000000003</v>
      </c>
      <c r="J10" s="60">
        <v>8.0233000000000008</v>
      </c>
    </row>
    <row r="11" spans="1:11">
      <c r="B11" s="13">
        <v>2.9999999999999997E-8</v>
      </c>
      <c r="C11" s="60">
        <v>103.1</v>
      </c>
      <c r="D11" s="60">
        <v>93.516000000000005</v>
      </c>
      <c r="E11" s="60">
        <v>98.844999999999999</v>
      </c>
      <c r="F11" s="61">
        <v>98.126999999999995</v>
      </c>
      <c r="G11" s="60">
        <v>33.436</v>
      </c>
      <c r="H11" s="60">
        <v>35.292000000000002</v>
      </c>
      <c r="I11" s="60">
        <v>22.385999999999999</v>
      </c>
      <c r="J11" s="60">
        <v>26.757000000000001</v>
      </c>
    </row>
    <row r="12" spans="1:11">
      <c r="B12" s="13">
        <v>9.9999999999999995E-8</v>
      </c>
      <c r="C12" s="60">
        <v>124.56</v>
      </c>
      <c r="D12" s="60">
        <v>127.8</v>
      </c>
      <c r="E12" s="60">
        <v>127.82</v>
      </c>
      <c r="F12" s="61">
        <v>129.47999999999999</v>
      </c>
      <c r="G12" s="60">
        <v>66.525999999999996</v>
      </c>
      <c r="H12" s="60">
        <v>73.016999999999996</v>
      </c>
      <c r="I12" s="60">
        <v>71.525000000000006</v>
      </c>
      <c r="J12" s="60">
        <v>71.144999999999996</v>
      </c>
    </row>
    <row r="13" spans="1:11">
      <c r="B13" s="13">
        <v>2.9999999999999999E-7</v>
      </c>
      <c r="C13" s="60">
        <v>139.94999999999999</v>
      </c>
      <c r="D13" s="60">
        <v>139.16</v>
      </c>
      <c r="E13" s="60">
        <v>141.88999999999999</v>
      </c>
      <c r="F13" s="61">
        <v>134.85</v>
      </c>
      <c r="G13" s="60">
        <v>96.537000000000006</v>
      </c>
      <c r="H13" s="60">
        <v>88.676000000000002</v>
      </c>
      <c r="I13" s="60">
        <v>92.081999999999994</v>
      </c>
      <c r="J13" s="60">
        <v>90.197999999999993</v>
      </c>
    </row>
    <row r="14" spans="1:11">
      <c r="B14" s="13">
        <v>9.9999999999999995E-7</v>
      </c>
      <c r="C14" s="60">
        <v>139.43</v>
      </c>
      <c r="D14" s="60">
        <v>136.68</v>
      </c>
      <c r="E14" s="60">
        <v>138.82</v>
      </c>
      <c r="F14" s="61">
        <v>136.94999999999999</v>
      </c>
      <c r="G14" s="60">
        <v>99.765000000000001</v>
      </c>
      <c r="H14" s="60">
        <v>102.02</v>
      </c>
      <c r="I14" s="60">
        <v>104.39</v>
      </c>
      <c r="J14" s="60">
        <v>109.32</v>
      </c>
    </row>
    <row r="16" spans="1:11">
      <c r="B16" s="12" t="s">
        <v>75</v>
      </c>
      <c r="C16" s="66">
        <v>11.83</v>
      </c>
      <c r="G16" s="66">
        <v>48.31</v>
      </c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D0F5-952D-4C6A-8C37-CC5F12D0FB73}">
  <dimension ref="A1:F12"/>
  <sheetViews>
    <sheetView zoomScale="85" zoomScaleNormal="85" workbookViewId="0"/>
  </sheetViews>
  <sheetFormatPr defaultRowHeight="14"/>
  <cols>
    <col min="1" max="1" width="16.5" customWidth="1"/>
    <col min="2" max="2" width="17.08203125" bestFit="1" customWidth="1"/>
    <col min="3" max="6" width="7.58203125" bestFit="1" customWidth="1"/>
  </cols>
  <sheetData>
    <row r="1" spans="1:6" ht="18">
      <c r="A1" s="47" t="s">
        <v>298</v>
      </c>
    </row>
    <row r="2" spans="1:6" ht="14.5">
      <c r="A2" s="50" t="s">
        <v>192</v>
      </c>
    </row>
    <row r="4" spans="1:6" ht="15.5">
      <c r="B4" s="37"/>
      <c r="C4" s="20" t="s">
        <v>193</v>
      </c>
      <c r="D4" s="15"/>
      <c r="E4" s="14"/>
      <c r="F4" s="14"/>
    </row>
    <row r="5" spans="1:6" ht="14.5" thickBot="1">
      <c r="B5" s="8" t="s">
        <v>73</v>
      </c>
      <c r="C5" s="38" t="s">
        <v>194</v>
      </c>
      <c r="D5" s="22"/>
      <c r="E5" s="9" t="s">
        <v>195</v>
      </c>
      <c r="F5" s="22"/>
    </row>
    <row r="6" spans="1:6" ht="14.5" thickTop="1">
      <c r="B6" s="13">
        <v>1.0000000000000001E-5</v>
      </c>
      <c r="C6" s="64">
        <v>100.21446873740135</v>
      </c>
      <c r="D6" s="70">
        <v>101.77066918580941</v>
      </c>
      <c r="E6" s="64">
        <v>102.19638930568688</v>
      </c>
      <c r="F6" s="70">
        <v>104.38952970546167</v>
      </c>
    </row>
    <row r="7" spans="1:6">
      <c r="B7" s="13">
        <v>3.0000000000000001E-6</v>
      </c>
      <c r="C7" s="64">
        <v>101.3078734970013</v>
      </c>
      <c r="D7" s="65">
        <v>100.97959796115613</v>
      </c>
      <c r="E7" s="64">
        <v>101.02425636950447</v>
      </c>
      <c r="F7" s="65">
        <v>100.60383532728811</v>
      </c>
    </row>
    <row r="8" spans="1:6">
      <c r="B8" s="13">
        <v>9.9999999999999995E-7</v>
      </c>
      <c r="C8" s="64">
        <v>100.33672610855302</v>
      </c>
      <c r="D8" s="65">
        <v>100.26532409142344</v>
      </c>
      <c r="E8" s="64">
        <v>92.699187053749469</v>
      </c>
      <c r="F8" s="65">
        <v>92.841576629162461</v>
      </c>
    </row>
    <row r="9" spans="1:6">
      <c r="B9" s="13">
        <v>2.9999999999999999E-7</v>
      </c>
      <c r="C9" s="64">
        <v>97.80851534827228</v>
      </c>
      <c r="D9" s="65">
        <v>97.776587223214563</v>
      </c>
      <c r="E9" s="64">
        <v>58.444120185020495</v>
      </c>
      <c r="F9" s="65">
        <v>58.412706098153514</v>
      </c>
    </row>
    <row r="10" spans="1:6">
      <c r="B10" s="13">
        <v>9.9999999999999995E-8</v>
      </c>
      <c r="C10" s="64">
        <v>71.301725998679075</v>
      </c>
      <c r="D10" s="65">
        <v>71.713574075134915</v>
      </c>
      <c r="E10" s="64">
        <v>9.031753691917018</v>
      </c>
      <c r="F10" s="65">
        <v>11.281278329917072</v>
      </c>
    </row>
    <row r="11" spans="1:6">
      <c r="B11" s="13">
        <v>2.9999999999999997E-8</v>
      </c>
      <c r="C11" s="64">
        <v>7.1717980071178147</v>
      </c>
      <c r="D11" s="65">
        <v>7.8738605090458975</v>
      </c>
      <c r="E11" s="64">
        <v>-1.3012436357661983</v>
      </c>
      <c r="F11" s="65">
        <v>-2.2760405614366164</v>
      </c>
    </row>
    <row r="12" spans="1:6">
      <c r="B12" s="13">
        <v>1E-8</v>
      </c>
      <c r="C12" s="64">
        <v>-0.7721195570426147</v>
      </c>
      <c r="D12" s="65">
        <v>4.1952186170465495</v>
      </c>
      <c r="E12" s="64">
        <v>-4.4903561714316282</v>
      </c>
      <c r="F12" s="65">
        <v>-0.80871991425175338</v>
      </c>
    </row>
  </sheetData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C2D50-6D2B-4776-A443-4B633BC6159B}">
  <dimension ref="A1:C12"/>
  <sheetViews>
    <sheetView zoomScale="85" zoomScaleNormal="85" workbookViewId="0"/>
  </sheetViews>
  <sheetFormatPr defaultRowHeight="14"/>
  <cols>
    <col min="1" max="1" width="17.58203125" customWidth="1"/>
    <col min="2" max="2" width="14.08203125" bestFit="1" customWidth="1"/>
    <col min="3" max="3" width="10.1640625" bestFit="1" customWidth="1"/>
  </cols>
  <sheetData>
    <row r="1" spans="1:3" ht="18">
      <c r="A1" s="47" t="s">
        <v>298</v>
      </c>
    </row>
    <row r="2" spans="1:3" ht="14.5">
      <c r="A2" s="50" t="s">
        <v>79</v>
      </c>
    </row>
    <row r="4" spans="1:3" ht="14.5" thickBot="1">
      <c r="B4" s="8" t="s">
        <v>83</v>
      </c>
      <c r="C4" s="40" t="s">
        <v>227</v>
      </c>
    </row>
    <row r="5" spans="1:3" ht="14.5" thickTop="1">
      <c r="B5" s="13" t="s">
        <v>89</v>
      </c>
      <c r="C5" s="39">
        <v>9.6410000000000001E-10</v>
      </c>
    </row>
    <row r="6" spans="1:3">
      <c r="B6" s="13" t="s">
        <v>90</v>
      </c>
      <c r="C6" s="39">
        <v>3.5309999999999999E-9</v>
      </c>
    </row>
    <row r="7" spans="1:3">
      <c r="B7" s="13" t="s">
        <v>91</v>
      </c>
      <c r="C7" s="39">
        <v>1.2130000000000001E-9</v>
      </c>
    </row>
    <row r="8" spans="1:3">
      <c r="B8" s="13" t="s">
        <v>92</v>
      </c>
      <c r="C8" s="39">
        <v>6.3140000000000001E-10</v>
      </c>
    </row>
    <row r="9" spans="1:3">
      <c r="B9" s="41" t="s">
        <v>94</v>
      </c>
      <c r="C9" s="42">
        <v>5.6470000000000002E-10</v>
      </c>
    </row>
    <row r="10" spans="1:3">
      <c r="B10" s="13" t="s">
        <v>93</v>
      </c>
      <c r="C10" s="39">
        <f t="shared" ref="C10" si="0">GEOMEAN(C5:C9)</f>
        <v>1.0804398484264682E-9</v>
      </c>
    </row>
    <row r="11" spans="1:3">
      <c r="B11" s="21"/>
    </row>
    <row r="12" spans="1:3" ht="15">
      <c r="B12" s="43" t="s">
        <v>95</v>
      </c>
      <c r="C12" s="66">
        <f t="shared" ref="C12" si="1">C10*1000000000</f>
        <v>1.0804398484264681</v>
      </c>
    </row>
  </sheetData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1B4DE-FCA1-473B-B741-CD543D08E12C}">
  <dimension ref="A1:Z41"/>
  <sheetViews>
    <sheetView zoomScale="85" zoomScaleNormal="85" workbookViewId="0"/>
  </sheetViews>
  <sheetFormatPr defaultRowHeight="14"/>
  <cols>
    <col min="1" max="1" width="17.58203125" customWidth="1"/>
    <col min="2" max="2" width="17.08203125" bestFit="1" customWidth="1"/>
    <col min="3" max="6" width="5.9140625" bestFit="1" customWidth="1"/>
    <col min="7" max="7" width="7" bestFit="1" customWidth="1"/>
    <col min="8" max="10" width="5.9140625" bestFit="1" customWidth="1"/>
    <col min="11" max="12" width="3.58203125" customWidth="1"/>
    <col min="13" max="13" width="20" bestFit="1" customWidth="1"/>
    <col min="14" max="17" width="7.58203125" bestFit="1" customWidth="1"/>
    <col min="18" max="18" width="3.58203125" customWidth="1"/>
    <col min="19" max="19" width="20" bestFit="1" customWidth="1"/>
    <col min="20" max="23" width="7.58203125" bestFit="1" customWidth="1"/>
    <col min="24" max="24" width="3.58203125" customWidth="1"/>
  </cols>
  <sheetData>
    <row r="1" spans="1:23" ht="18">
      <c r="A1" s="47" t="s">
        <v>298</v>
      </c>
    </row>
    <row r="2" spans="1:23" ht="14.5">
      <c r="A2" s="50" t="s">
        <v>68</v>
      </c>
    </row>
    <row r="3" spans="1:23" ht="14.5">
      <c r="A3" s="50" t="s">
        <v>101</v>
      </c>
    </row>
    <row r="4" spans="1:23" ht="14.5">
      <c r="A4" s="50" t="s">
        <v>102</v>
      </c>
    </row>
    <row r="7" spans="1:23">
      <c r="B7" s="13"/>
      <c r="C7" s="10" t="s">
        <v>103</v>
      </c>
      <c r="D7" s="14"/>
      <c r="E7" s="14"/>
      <c r="F7" s="14"/>
      <c r="G7" s="14"/>
      <c r="H7" s="14"/>
      <c r="I7" s="14"/>
      <c r="J7" s="14"/>
      <c r="L7" s="2"/>
      <c r="M7" s="10" t="s">
        <v>228</v>
      </c>
      <c r="N7" s="10"/>
      <c r="O7" s="10"/>
      <c r="P7" s="10"/>
      <c r="Q7" s="10"/>
      <c r="R7" s="2"/>
      <c r="S7" s="10" t="s">
        <v>229</v>
      </c>
      <c r="T7" s="10"/>
      <c r="U7" s="10"/>
      <c r="V7" s="10"/>
      <c r="W7" s="10"/>
    </row>
    <row r="8" spans="1:23" ht="14.5" thickBot="1">
      <c r="B8" s="8" t="s">
        <v>73</v>
      </c>
      <c r="C8" s="38" t="s">
        <v>230</v>
      </c>
      <c r="D8" s="9"/>
      <c r="E8" s="9"/>
      <c r="F8" s="45"/>
      <c r="G8" s="9" t="s">
        <v>231</v>
      </c>
      <c r="H8" s="9"/>
      <c r="I8" s="9"/>
      <c r="J8" s="45"/>
      <c r="L8" s="2"/>
      <c r="M8" s="8" t="s">
        <v>73</v>
      </c>
      <c r="N8" s="9" t="s">
        <v>204</v>
      </c>
      <c r="O8" s="9"/>
      <c r="P8" s="9"/>
      <c r="Q8" s="9"/>
      <c r="R8" s="2"/>
      <c r="S8" s="8" t="s">
        <v>73</v>
      </c>
      <c r="T8" s="9" t="s">
        <v>204</v>
      </c>
      <c r="U8" s="9"/>
      <c r="V8" s="9"/>
      <c r="W8" s="9"/>
    </row>
    <row r="9" spans="1:23" ht="14.5" thickTop="1">
      <c r="B9" s="13">
        <v>2.9999999999999997E-8</v>
      </c>
      <c r="C9" s="16">
        <v>58.3</v>
      </c>
      <c r="D9" s="16">
        <v>61.3</v>
      </c>
      <c r="E9" s="16">
        <v>49.8</v>
      </c>
      <c r="F9" s="34">
        <v>66</v>
      </c>
      <c r="G9" s="16">
        <v>131.1</v>
      </c>
      <c r="H9" s="16">
        <v>115</v>
      </c>
      <c r="I9" s="16">
        <v>124.3</v>
      </c>
      <c r="J9" s="34">
        <v>120.5</v>
      </c>
      <c r="L9" s="2"/>
      <c r="M9" s="13">
        <v>1.0000000000000001E-5</v>
      </c>
      <c r="N9" s="6">
        <v>18.709336553702165</v>
      </c>
      <c r="O9" s="6">
        <v>21.861272548871614</v>
      </c>
      <c r="P9" s="6">
        <v>18.081364631292928</v>
      </c>
      <c r="Q9" s="6">
        <v>23.775379273907465</v>
      </c>
      <c r="R9" s="2"/>
      <c r="S9" s="13">
        <v>1.0000000000000001E-5</v>
      </c>
      <c r="T9" s="6">
        <v>15.579325122380364</v>
      </c>
      <c r="U9" s="6">
        <v>16.310994198909466</v>
      </c>
      <c r="V9" s="6">
        <v>14.102050415483511</v>
      </c>
      <c r="W9" s="6">
        <v>19.167987735832622</v>
      </c>
    </row>
    <row r="10" spans="1:23">
      <c r="B10" s="13">
        <v>9.9999999999999995E-8</v>
      </c>
      <c r="C10" s="16">
        <v>14.3</v>
      </c>
      <c r="D10" s="16">
        <v>20.2</v>
      </c>
      <c r="E10" s="16">
        <v>14.6</v>
      </c>
      <c r="F10" s="34">
        <v>19</v>
      </c>
      <c r="G10" s="16">
        <v>132.69999999999999</v>
      </c>
      <c r="H10" s="16">
        <v>109.5</v>
      </c>
      <c r="I10" s="16">
        <v>125</v>
      </c>
      <c r="J10" s="34">
        <v>135.19999999999999</v>
      </c>
      <c r="L10" s="2"/>
      <c r="M10" s="13">
        <v>3.0000000000000001E-6</v>
      </c>
      <c r="N10" s="6">
        <v>15.382293003245529</v>
      </c>
      <c r="O10" s="6">
        <v>18.328930485319646</v>
      </c>
      <c r="P10" s="6">
        <v>16.614084081817495</v>
      </c>
      <c r="Q10" s="6">
        <v>19.113895388331194</v>
      </c>
      <c r="R10" s="2"/>
      <c r="S10" s="13">
        <v>3.0000000000000001E-6</v>
      </c>
      <c r="T10" s="6">
        <v>13.781509677194572</v>
      </c>
      <c r="U10" s="6">
        <v>11.265961709318329</v>
      </c>
      <c r="V10" s="6">
        <v>15.258784384091422</v>
      </c>
      <c r="W10" s="6">
        <v>18.338762782432973</v>
      </c>
    </row>
    <row r="11" spans="1:23">
      <c r="B11" s="13">
        <v>2.9999999999999999E-7</v>
      </c>
      <c r="C11" s="16">
        <v>5</v>
      </c>
      <c r="D11" s="16">
        <v>7.7</v>
      </c>
      <c r="E11" s="16">
        <v>3.4</v>
      </c>
      <c r="F11" s="34">
        <v>6.3</v>
      </c>
      <c r="G11" s="16">
        <v>137.4</v>
      </c>
      <c r="H11" s="16">
        <v>141.5</v>
      </c>
      <c r="I11" s="16">
        <v>153</v>
      </c>
      <c r="J11" s="34">
        <v>137</v>
      </c>
      <c r="L11" s="2"/>
      <c r="M11" s="13">
        <v>9.9999999999999995E-7</v>
      </c>
      <c r="N11" s="6">
        <v>28.442901351045364</v>
      </c>
      <c r="O11" s="6">
        <v>29.96452562457544</v>
      </c>
      <c r="P11" s="6">
        <v>31.41369159936599</v>
      </c>
      <c r="Q11" s="6">
        <v>29.698845195863839</v>
      </c>
      <c r="R11" s="2"/>
      <c r="S11" s="13">
        <v>9.9999999999999995E-7</v>
      </c>
      <c r="T11" s="6">
        <v>36.957998710868772</v>
      </c>
      <c r="U11" s="6">
        <v>27.111823423862862</v>
      </c>
      <c r="V11" s="6">
        <v>76.93500339703499</v>
      </c>
      <c r="W11" s="6">
        <v>58.552688883856241</v>
      </c>
    </row>
    <row r="12" spans="1:23">
      <c r="B12" s="13">
        <v>9.9999999999999995E-7</v>
      </c>
      <c r="C12" s="16">
        <v>1.6</v>
      </c>
      <c r="D12" s="16">
        <v>3.8</v>
      </c>
      <c r="E12" s="16">
        <v>4.7</v>
      </c>
      <c r="F12" s="34">
        <v>3.7</v>
      </c>
      <c r="G12" s="16">
        <v>137.1</v>
      </c>
      <c r="H12" s="16">
        <v>113.5</v>
      </c>
      <c r="I12" s="16">
        <v>115.8</v>
      </c>
      <c r="J12" s="34">
        <v>110.4</v>
      </c>
      <c r="L12" s="2"/>
      <c r="M12" s="13">
        <v>2.9999999999999999E-7</v>
      </c>
      <c r="N12" s="6">
        <v>80.06340101139709</v>
      </c>
      <c r="O12" s="6">
        <v>82.188844441089898</v>
      </c>
      <c r="P12" s="6">
        <v>85.81175937806627</v>
      </c>
      <c r="Q12" s="6">
        <v>85.540040757793051</v>
      </c>
      <c r="R12" s="2"/>
      <c r="S12" s="13">
        <v>2.9999999999999999E-7</v>
      </c>
      <c r="T12" s="6">
        <v>77.32522690451718</v>
      </c>
      <c r="U12" s="6">
        <v>72.168701984216852</v>
      </c>
      <c r="V12" s="6">
        <v>98.996568123617237</v>
      </c>
      <c r="W12" s="6">
        <v>90.084141943800844</v>
      </c>
    </row>
    <row r="13" spans="1:23">
      <c r="B13" s="13">
        <v>3.0000000000000001E-6</v>
      </c>
      <c r="C13" s="16">
        <v>1.4</v>
      </c>
      <c r="D13" s="16">
        <v>2.6</v>
      </c>
      <c r="E13" s="16">
        <v>2.2999999999999998</v>
      </c>
      <c r="F13" s="34">
        <v>3.9</v>
      </c>
      <c r="G13" s="16">
        <v>104.9</v>
      </c>
      <c r="H13" s="16">
        <v>107</v>
      </c>
      <c r="I13" s="16">
        <v>125.4</v>
      </c>
      <c r="J13" s="34">
        <v>117.6</v>
      </c>
      <c r="L13" s="2"/>
      <c r="M13" s="13">
        <v>9.9999999999999995E-8</v>
      </c>
      <c r="N13" s="6">
        <v>93.160238508566678</v>
      </c>
      <c r="O13" s="6">
        <v>96.958261000830248</v>
      </c>
      <c r="P13" s="6">
        <v>99.198430070193979</v>
      </c>
      <c r="Q13" s="6">
        <v>95.75666088006642</v>
      </c>
      <c r="R13" s="2"/>
      <c r="S13" s="13">
        <v>9.9999999999999995E-8</v>
      </c>
      <c r="T13" s="6">
        <v>85.917112346044632</v>
      </c>
      <c r="U13" s="6">
        <v>83.157674685992021</v>
      </c>
      <c r="V13" s="6">
        <v>92.815706496176148</v>
      </c>
      <c r="W13" s="6">
        <v>97.059387140044947</v>
      </c>
    </row>
    <row r="14" spans="1:23">
      <c r="B14" s="13">
        <v>1.0000000000000001E-5</v>
      </c>
      <c r="C14" s="16">
        <v>9.5</v>
      </c>
      <c r="D14" s="16">
        <v>11.7</v>
      </c>
      <c r="E14" s="16">
        <v>7.6</v>
      </c>
      <c r="F14" s="34">
        <v>6.7</v>
      </c>
      <c r="G14" s="16">
        <v>116.1</v>
      </c>
      <c r="H14" s="16">
        <v>149.19999999999999</v>
      </c>
      <c r="I14" s="16">
        <v>120.1</v>
      </c>
      <c r="J14" s="34">
        <v>109.2</v>
      </c>
      <c r="L14" s="2"/>
      <c r="M14" s="13">
        <v>2.9999999999999997E-8</v>
      </c>
      <c r="N14" s="6">
        <v>98.522152615291731</v>
      </c>
      <c r="O14" s="6">
        <v>105.09774322590384</v>
      </c>
      <c r="P14" s="6">
        <v>104.10747980979697</v>
      </c>
      <c r="Q14" s="6">
        <v>108.84142199411275</v>
      </c>
      <c r="R14" s="2"/>
      <c r="S14" s="13">
        <v>2.9999999999999997E-8</v>
      </c>
      <c r="T14" s="6">
        <v>95.874780063759729</v>
      </c>
      <c r="U14" s="6">
        <v>97.958294862637842</v>
      </c>
      <c r="V14" s="6">
        <v>94.167552218525159</v>
      </c>
      <c r="W14" s="6">
        <v>97.561103078236329</v>
      </c>
    </row>
    <row r="15" spans="1:23">
      <c r="L15" s="2"/>
      <c r="M15" s="13">
        <v>1E-8</v>
      </c>
      <c r="N15" s="6">
        <v>99.494301456713714</v>
      </c>
      <c r="O15" s="6">
        <v>101.68616499358443</v>
      </c>
      <c r="P15" s="6">
        <v>107.01788814250133</v>
      </c>
      <c r="Q15" s="6">
        <v>102.42282436410295</v>
      </c>
      <c r="R15" s="2"/>
      <c r="S15" s="13">
        <v>1E-8</v>
      </c>
      <c r="T15" s="6">
        <v>103.7698378133547</v>
      </c>
      <c r="U15" s="6">
        <v>97.74227827813877</v>
      </c>
      <c r="V15" s="6">
        <v>97.017577478528992</v>
      </c>
      <c r="W15" s="6">
        <v>106.22267128895702</v>
      </c>
    </row>
    <row r="16" spans="1:23">
      <c r="B16" s="7" t="s">
        <v>105</v>
      </c>
      <c r="C16" s="68">
        <v>37.49</v>
      </c>
      <c r="G16" s="67" t="s">
        <v>114</v>
      </c>
      <c r="L16" s="2"/>
      <c r="M16" s="13">
        <v>3E-9</v>
      </c>
      <c r="N16" s="6">
        <v>99.125971771454445</v>
      </c>
      <c r="O16" s="6">
        <v>96.11895237376406</v>
      </c>
      <c r="P16" s="6">
        <v>107.23526303871991</v>
      </c>
      <c r="Q16" s="6">
        <v>104.63280247565854</v>
      </c>
      <c r="R16" s="2"/>
      <c r="S16" s="13">
        <v>3E-9</v>
      </c>
      <c r="T16" s="6">
        <v>102.59916729090814</v>
      </c>
      <c r="U16" s="6">
        <v>101.1288608609306</v>
      </c>
      <c r="V16" s="6">
        <v>107.01705485776006</v>
      </c>
      <c r="W16" s="6">
        <v>100.07665104611256</v>
      </c>
    </row>
    <row r="17" spans="2:26">
      <c r="L17" s="2"/>
      <c r="M17" s="13">
        <v>1.0000000000000001E-9</v>
      </c>
      <c r="N17" s="6">
        <v>97.362819835459277</v>
      </c>
      <c r="O17" s="6">
        <v>98.43157974186731</v>
      </c>
      <c r="P17" s="6">
        <v>103.8719903388935</v>
      </c>
      <c r="Q17" s="6">
        <v>105.7076005736282</v>
      </c>
      <c r="R17" s="2"/>
      <c r="S17" s="13">
        <v>1.0000000000000001E-9</v>
      </c>
      <c r="T17" s="6">
        <v>103.92313990557984</v>
      </c>
      <c r="U17" s="6">
        <v>99.14987021584237</v>
      </c>
      <c r="V17" s="6">
        <v>100.25085796909569</v>
      </c>
      <c r="W17" s="6">
        <v>99.268330923470899</v>
      </c>
    </row>
    <row r="18" spans="2:26">
      <c r="B18" s="13"/>
      <c r="C18" s="10" t="s">
        <v>232</v>
      </c>
      <c r="D18" s="14"/>
      <c r="E18" s="14"/>
      <c r="F18" s="14"/>
      <c r="L18" s="2"/>
      <c r="M18" s="13">
        <v>3E-10</v>
      </c>
      <c r="N18" s="6">
        <v>103.50969884519587</v>
      </c>
      <c r="O18" s="6">
        <v>101.34198807457166</v>
      </c>
      <c r="P18" s="6">
        <v>106.1725413238735</v>
      </c>
      <c r="Q18" s="6">
        <v>108.82934561098952</v>
      </c>
      <c r="R18" s="2"/>
      <c r="S18" s="13">
        <v>3E-10</v>
      </c>
      <c r="T18" s="6">
        <v>103.14966116753479</v>
      </c>
      <c r="U18" s="6">
        <v>100.09058759995122</v>
      </c>
      <c r="V18" s="6">
        <v>104.78720624357611</v>
      </c>
      <c r="W18" s="6">
        <v>101.93718098357229</v>
      </c>
    </row>
    <row r="19" spans="2:26" ht="14.5" thickBot="1">
      <c r="B19" s="8" t="s">
        <v>73</v>
      </c>
      <c r="C19" s="38" t="s">
        <v>195</v>
      </c>
      <c r="D19" s="9"/>
      <c r="E19" s="9"/>
      <c r="F19" s="4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2:26" ht="14.5" thickTop="1">
      <c r="B20" s="13">
        <v>2.9999999999999997E-8</v>
      </c>
      <c r="C20" s="16">
        <v>106</v>
      </c>
      <c r="D20" s="16">
        <v>102.2</v>
      </c>
      <c r="E20" s="16">
        <v>97</v>
      </c>
      <c r="F20" s="34">
        <v>100.7</v>
      </c>
      <c r="L20" s="2"/>
      <c r="M20" s="7" t="s">
        <v>105</v>
      </c>
      <c r="N20" s="44">
        <v>725.8</v>
      </c>
      <c r="O20" s="2"/>
      <c r="P20" s="2"/>
      <c r="Q20" s="2"/>
      <c r="R20" s="2"/>
      <c r="S20" s="7" t="s">
        <v>105</v>
      </c>
      <c r="T20" s="44">
        <v>986</v>
      </c>
      <c r="U20" s="2"/>
      <c r="V20" s="2"/>
      <c r="W20" s="2"/>
      <c r="Y20" s="7" t="s">
        <v>105</v>
      </c>
      <c r="Z20" s="67">
        <f>GEOMEAN(N20,T20)</f>
        <v>845.95437229202855</v>
      </c>
    </row>
    <row r="21" spans="2:26">
      <c r="B21" s="13">
        <v>9.9999999999999995E-8</v>
      </c>
      <c r="C21" s="16">
        <v>118.2</v>
      </c>
      <c r="D21" s="16">
        <v>98.4</v>
      </c>
      <c r="E21" s="16">
        <v>88.8</v>
      </c>
      <c r="F21" s="34">
        <v>87.1</v>
      </c>
      <c r="L21" s="2"/>
    </row>
    <row r="22" spans="2:26">
      <c r="B22" s="13">
        <v>2.9999999999999999E-7</v>
      </c>
      <c r="C22" s="16">
        <v>95.1</v>
      </c>
      <c r="D22" s="16">
        <v>98.4</v>
      </c>
      <c r="E22" s="16">
        <v>107.8</v>
      </c>
      <c r="F22" s="34">
        <v>106</v>
      </c>
      <c r="L22" s="2"/>
    </row>
    <row r="23" spans="2:26">
      <c r="B23" s="13">
        <v>9.9999999999999995E-7</v>
      </c>
      <c r="C23" s="16">
        <v>100.9</v>
      </c>
      <c r="D23" s="16">
        <v>103.4</v>
      </c>
      <c r="E23" s="16">
        <v>103.1</v>
      </c>
      <c r="F23" s="34">
        <v>108.1</v>
      </c>
    </row>
    <row r="24" spans="2:26">
      <c r="B24" s="13">
        <v>3.0000000000000001E-6</v>
      </c>
      <c r="C24" s="16">
        <v>78.3</v>
      </c>
      <c r="D24" s="16">
        <v>65.900000000000006</v>
      </c>
      <c r="E24" s="16">
        <v>65.8</v>
      </c>
      <c r="F24" s="34">
        <v>72.400000000000006</v>
      </c>
      <c r="M24" s="10" t="s">
        <v>233</v>
      </c>
      <c r="N24" s="10"/>
      <c r="O24" s="10"/>
      <c r="P24" s="10"/>
      <c r="Q24" s="10"/>
      <c r="R24" s="2"/>
      <c r="S24" s="10" t="s">
        <v>234</v>
      </c>
      <c r="T24" s="10"/>
      <c r="U24" s="10"/>
      <c r="V24" s="10"/>
      <c r="W24" s="10"/>
    </row>
    <row r="25" spans="2:26" ht="14.5" thickBot="1">
      <c r="B25" s="13">
        <v>1.0000000000000001E-5</v>
      </c>
      <c r="C25" s="16">
        <v>0.3</v>
      </c>
      <c r="D25" s="16">
        <v>0.3</v>
      </c>
      <c r="E25" s="16">
        <v>0.1</v>
      </c>
      <c r="F25" s="34">
        <v>0.1</v>
      </c>
      <c r="M25" s="8" t="s">
        <v>73</v>
      </c>
      <c r="N25" s="9" t="s">
        <v>104</v>
      </c>
      <c r="O25" s="9"/>
      <c r="P25" s="9"/>
      <c r="Q25" s="9"/>
      <c r="R25" s="2"/>
      <c r="S25" s="8" t="s">
        <v>73</v>
      </c>
      <c r="T25" s="9" t="s">
        <v>104</v>
      </c>
      <c r="U25" s="9"/>
      <c r="V25" s="9"/>
      <c r="W25" s="9"/>
    </row>
    <row r="26" spans="2:26" ht="14.5" thickTop="1">
      <c r="L26" s="2"/>
      <c r="M26" s="13">
        <v>1.0000000000000001E-5</v>
      </c>
      <c r="N26" s="6">
        <v>1E-3</v>
      </c>
      <c r="O26" s="6">
        <v>2.5000000000000001E-2</v>
      </c>
      <c r="P26" s="6">
        <v>1E-3</v>
      </c>
      <c r="Q26" s="6">
        <v>2.5000000000000001E-2</v>
      </c>
      <c r="R26" s="2"/>
      <c r="S26" s="13">
        <v>1.0000000000000001E-5</v>
      </c>
      <c r="T26" s="6">
        <v>5.6000000000000001E-2</v>
      </c>
      <c r="U26" s="6">
        <v>1.0999999999999999E-2</v>
      </c>
      <c r="V26" s="6">
        <v>4.1000000000000002E-2</v>
      </c>
      <c r="W26" s="6">
        <v>3.1E-2</v>
      </c>
    </row>
    <row r="27" spans="2:26">
      <c r="B27" s="7" t="s">
        <v>105</v>
      </c>
      <c r="C27" s="67" t="s">
        <v>235</v>
      </c>
      <c r="L27" s="2"/>
      <c r="M27" s="13">
        <v>3.0000000000000001E-6</v>
      </c>
      <c r="N27" s="6">
        <v>2.86</v>
      </c>
      <c r="O27" s="6">
        <v>2.258</v>
      </c>
      <c r="P27" s="6">
        <v>1.835</v>
      </c>
      <c r="Q27" s="6">
        <v>2.39</v>
      </c>
      <c r="R27" s="2"/>
      <c r="S27" s="13">
        <v>3.0000000000000001E-6</v>
      </c>
      <c r="T27" s="6">
        <v>3.16</v>
      </c>
      <c r="U27" s="6">
        <v>3.1360000000000001</v>
      </c>
      <c r="V27" s="6">
        <v>3.5449999999999999</v>
      </c>
      <c r="W27" s="6">
        <v>2.5630000000000002</v>
      </c>
    </row>
    <row r="28" spans="2:26">
      <c r="L28" s="2"/>
      <c r="M28" s="13">
        <v>9.9999999999999995E-7</v>
      </c>
      <c r="N28" s="6">
        <v>11.065</v>
      </c>
      <c r="O28" s="6">
        <v>11.702999999999999</v>
      </c>
      <c r="P28" s="6">
        <v>13.54</v>
      </c>
      <c r="Q28" s="6">
        <v>10.949</v>
      </c>
      <c r="R28" s="2"/>
      <c r="S28" s="13">
        <v>9.9999999999999995E-7</v>
      </c>
      <c r="T28" s="6">
        <v>19.427</v>
      </c>
      <c r="U28" s="6">
        <v>16.251000000000001</v>
      </c>
      <c r="V28" s="6">
        <v>17.597999999999999</v>
      </c>
      <c r="W28" s="6">
        <v>18.748000000000001</v>
      </c>
    </row>
    <row r="29" spans="2:26">
      <c r="L29" s="2"/>
      <c r="M29" s="13">
        <v>2.9999999999999999E-7</v>
      </c>
      <c r="N29" s="6">
        <v>38.276000000000003</v>
      </c>
      <c r="O29" s="6">
        <v>38.936</v>
      </c>
      <c r="P29" s="6">
        <v>34.637</v>
      </c>
      <c r="Q29" s="6">
        <v>38.591000000000001</v>
      </c>
      <c r="R29" s="2"/>
      <c r="S29" s="13">
        <v>2.9999999999999999E-7</v>
      </c>
      <c r="T29" s="6">
        <v>57.067</v>
      </c>
      <c r="U29" s="6">
        <v>42.070999999999998</v>
      </c>
      <c r="V29" s="6">
        <v>54.405999999999999</v>
      </c>
      <c r="W29" s="6">
        <v>49.152000000000001</v>
      </c>
    </row>
    <row r="30" spans="2:26">
      <c r="L30" s="2"/>
      <c r="M30" s="13">
        <v>9.9999999999999995E-8</v>
      </c>
      <c r="N30" s="6">
        <v>71.911000000000001</v>
      </c>
      <c r="O30" s="6">
        <v>68.436000000000007</v>
      </c>
      <c r="P30" s="6">
        <v>65.363</v>
      </c>
      <c r="Q30" s="6">
        <v>75.111000000000004</v>
      </c>
      <c r="R30" s="2"/>
      <c r="S30" s="13">
        <v>9.9999999999999995E-8</v>
      </c>
      <c r="T30" s="6">
        <v>72.200999999999993</v>
      </c>
      <c r="U30" s="6">
        <v>73.096999999999994</v>
      </c>
      <c r="V30" s="6">
        <v>88.608000000000004</v>
      </c>
      <c r="W30" s="6">
        <v>72.924000000000007</v>
      </c>
    </row>
    <row r="31" spans="2:26">
      <c r="L31" s="2"/>
      <c r="M31" s="13">
        <v>2.9999999999999997E-8</v>
      </c>
      <c r="N31" s="6">
        <v>91.03</v>
      </c>
      <c r="O31" s="6">
        <v>80.802000000000007</v>
      </c>
      <c r="P31" s="6">
        <v>80.956999999999994</v>
      </c>
      <c r="Q31" s="6">
        <v>84.272999999999996</v>
      </c>
      <c r="R31" s="2"/>
      <c r="S31" s="13">
        <v>2.9999999999999997E-8</v>
      </c>
      <c r="T31" s="6">
        <v>93.195999999999998</v>
      </c>
      <c r="U31" s="6">
        <v>110.43300000000001</v>
      </c>
      <c r="V31" s="6">
        <v>107.316</v>
      </c>
      <c r="W31" s="6">
        <v>100.53400000000001</v>
      </c>
    </row>
    <row r="32" spans="2:26">
      <c r="L32" s="2"/>
      <c r="M32" s="13">
        <v>1E-8</v>
      </c>
      <c r="N32" s="6">
        <v>100.735</v>
      </c>
      <c r="O32" s="6">
        <v>89.251999999999995</v>
      </c>
      <c r="P32" s="6">
        <v>90.546000000000006</v>
      </c>
      <c r="Q32" s="6">
        <v>81.236000000000004</v>
      </c>
      <c r="R32" s="2"/>
      <c r="S32" s="13">
        <v>1E-8</v>
      </c>
      <c r="T32" s="6">
        <v>92.991</v>
      </c>
      <c r="U32" s="6">
        <v>91.506</v>
      </c>
      <c r="V32" s="6">
        <v>89.04</v>
      </c>
      <c r="W32" s="6">
        <v>96.881</v>
      </c>
    </row>
    <row r="33" spans="12:26">
      <c r="L33" s="2"/>
      <c r="M33" s="13">
        <v>3E-9</v>
      </c>
      <c r="N33" s="6">
        <v>82.59</v>
      </c>
      <c r="O33" s="6">
        <v>86.001999999999995</v>
      </c>
      <c r="P33" s="6">
        <v>95.132000000000005</v>
      </c>
      <c r="Q33" s="6">
        <v>74.896000000000001</v>
      </c>
      <c r="R33" s="2"/>
      <c r="S33" s="13">
        <v>3E-9</v>
      </c>
      <c r="T33" s="6">
        <v>92.12</v>
      </c>
      <c r="U33" s="6">
        <v>92.066000000000003</v>
      </c>
      <c r="V33" s="6">
        <v>95.811999999999998</v>
      </c>
      <c r="W33" s="6">
        <v>83.64</v>
      </c>
    </row>
    <row r="34" spans="12:26">
      <c r="L34" s="2"/>
      <c r="M34" s="13">
        <v>1.0000000000000001E-9</v>
      </c>
      <c r="N34" s="6">
        <v>77.751000000000005</v>
      </c>
      <c r="O34" s="6">
        <v>71.942999999999998</v>
      </c>
      <c r="P34" s="6">
        <v>81.981999999999999</v>
      </c>
      <c r="Q34" s="6">
        <v>80.477000000000004</v>
      </c>
      <c r="R34" s="2"/>
      <c r="S34" s="13">
        <v>1.0000000000000001E-9</v>
      </c>
      <c r="T34" s="6">
        <v>84.81</v>
      </c>
      <c r="U34" s="6">
        <v>88.072999999999993</v>
      </c>
      <c r="V34" s="6">
        <v>88.786000000000001</v>
      </c>
      <c r="W34" s="6">
        <v>88.790999999999997</v>
      </c>
    </row>
    <row r="35" spans="12:26">
      <c r="L35" s="2"/>
      <c r="M35" s="13">
        <v>3E-10</v>
      </c>
      <c r="N35" s="6">
        <v>91.361000000000004</v>
      </c>
      <c r="O35" s="6">
        <v>79.548000000000002</v>
      </c>
      <c r="P35" s="6">
        <v>78.17</v>
      </c>
      <c r="Q35" s="6">
        <v>80.251000000000005</v>
      </c>
      <c r="R35" s="2"/>
      <c r="S35" s="13">
        <v>3E-10</v>
      </c>
      <c r="T35" s="6">
        <v>100.089</v>
      </c>
      <c r="U35" s="6">
        <v>98.399000000000001</v>
      </c>
      <c r="V35" s="6">
        <v>88.191000000000003</v>
      </c>
      <c r="W35" s="6">
        <v>104.27800000000001</v>
      </c>
    </row>
    <row r="36" spans="12:26"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2:26">
      <c r="L37" s="2"/>
      <c r="M37" s="7" t="s">
        <v>105</v>
      </c>
      <c r="N37" s="44">
        <v>177.9</v>
      </c>
      <c r="O37" s="2"/>
      <c r="P37" s="2"/>
      <c r="Q37" s="2"/>
      <c r="R37" s="2"/>
      <c r="S37" s="7" t="s">
        <v>105</v>
      </c>
      <c r="T37" s="44">
        <v>296.10000000000002</v>
      </c>
      <c r="U37" s="2"/>
      <c r="V37" s="2"/>
      <c r="W37" s="2"/>
      <c r="Y37" s="7" t="s">
        <v>105</v>
      </c>
      <c r="Z37" s="69">
        <f>GEOMEAN(N37,T37)</f>
        <v>229.51294081162396</v>
      </c>
    </row>
    <row r="38" spans="12:26">
      <c r="L38" s="2"/>
    </row>
    <row r="39" spans="12:26">
      <c r="L39" s="2"/>
    </row>
    <row r="40" spans="12:26">
      <c r="L40" s="2"/>
    </row>
    <row r="41" spans="12:26">
      <c r="L41" s="2"/>
    </row>
  </sheetData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1D250-F4ED-4425-9C27-822A96AB519D}">
  <dimension ref="A1:S31"/>
  <sheetViews>
    <sheetView zoomScaleNormal="100" workbookViewId="0"/>
  </sheetViews>
  <sheetFormatPr defaultRowHeight="14"/>
  <cols>
    <col min="1" max="1" width="16.6640625" customWidth="1"/>
    <col min="2" max="2" width="5.9140625" bestFit="1" customWidth="1"/>
    <col min="3" max="3" width="9.4140625" style="2" bestFit="1" customWidth="1"/>
    <col min="4" max="4" width="5.9140625" style="2" bestFit="1" customWidth="1"/>
    <col min="5" max="5" width="2.9140625" bestFit="1" customWidth="1"/>
    <col min="9" max="9" width="4.6640625" customWidth="1"/>
    <col min="10" max="10" width="7.58203125" style="2" bestFit="1" customWidth="1"/>
    <col min="11" max="11" width="5.9140625" style="2" bestFit="1" customWidth="1"/>
    <col min="12" max="12" width="2.9140625" bestFit="1" customWidth="1"/>
    <col min="16" max="16" width="4.08203125" customWidth="1"/>
  </cols>
  <sheetData>
    <row r="1" spans="1:19" ht="18">
      <c r="A1" s="47" t="s">
        <v>299</v>
      </c>
      <c r="B1" s="47"/>
    </row>
    <row r="2" spans="1:19" ht="14.5">
      <c r="A2" s="50" t="s">
        <v>236</v>
      </c>
      <c r="B2" s="50"/>
    </row>
    <row r="5" spans="1:19">
      <c r="B5" s="98"/>
      <c r="C5" s="99"/>
      <c r="D5" s="99"/>
      <c r="E5" s="100"/>
      <c r="F5" s="100"/>
      <c r="G5" s="100"/>
      <c r="H5" s="100"/>
      <c r="I5" s="100"/>
      <c r="J5" s="99"/>
      <c r="K5" s="99"/>
      <c r="L5" s="100"/>
      <c r="M5" s="100"/>
      <c r="N5" s="100"/>
      <c r="O5" s="100"/>
      <c r="P5" s="101"/>
    </row>
    <row r="6" spans="1:19" ht="15.5">
      <c r="A6" s="97"/>
      <c r="B6" s="102" t="s">
        <v>237</v>
      </c>
      <c r="P6" s="103"/>
    </row>
    <row r="7" spans="1:19" ht="15.5">
      <c r="B7" s="104"/>
      <c r="C7" s="33"/>
      <c r="D7" s="33"/>
      <c r="E7" s="52"/>
      <c r="J7" s="33" t="s">
        <v>133</v>
      </c>
      <c r="K7" s="33"/>
      <c r="L7" s="52"/>
      <c r="P7" s="103"/>
      <c r="Q7" s="53"/>
      <c r="R7" s="53"/>
      <c r="S7" s="52"/>
    </row>
    <row r="8" spans="1:19" ht="15.5">
      <c r="B8" s="104"/>
      <c r="C8" s="33"/>
      <c r="D8" s="33"/>
      <c r="E8" s="52"/>
      <c r="J8" s="33"/>
      <c r="K8" s="33"/>
      <c r="L8" s="52"/>
      <c r="P8" s="103"/>
      <c r="Q8" s="53"/>
      <c r="R8" s="53"/>
      <c r="S8" s="52"/>
    </row>
    <row r="9" spans="1:19" ht="15.5">
      <c r="B9" s="104"/>
      <c r="C9" s="33" t="s">
        <v>125</v>
      </c>
      <c r="D9" s="33"/>
      <c r="E9" s="52"/>
      <c r="J9" s="33"/>
      <c r="K9" s="33"/>
      <c r="L9" s="52"/>
      <c r="P9" s="103"/>
      <c r="Q9" s="53"/>
      <c r="R9" s="53"/>
      <c r="S9" s="52"/>
    </row>
    <row r="10" spans="1:19">
      <c r="B10" s="105"/>
      <c r="C10" s="106"/>
      <c r="D10" s="106"/>
      <c r="E10" s="107"/>
      <c r="F10" s="107"/>
      <c r="G10" s="107"/>
      <c r="H10" s="107"/>
      <c r="I10" s="107"/>
      <c r="J10" s="106"/>
      <c r="K10" s="106"/>
      <c r="L10" s="107"/>
      <c r="M10" s="107"/>
      <c r="N10" s="107"/>
      <c r="O10" s="107"/>
      <c r="P10" s="108"/>
    </row>
    <row r="12" spans="1:19">
      <c r="B12" s="98"/>
      <c r="C12" s="99"/>
      <c r="D12" s="99"/>
      <c r="E12" s="100"/>
      <c r="F12" s="100"/>
      <c r="G12" s="100"/>
      <c r="H12" s="100"/>
      <c r="I12" s="100"/>
      <c r="J12" s="99"/>
      <c r="K12" s="99"/>
      <c r="L12" s="100"/>
      <c r="M12" s="100"/>
      <c r="N12" s="100"/>
      <c r="O12" s="100"/>
      <c r="P12" s="101"/>
    </row>
    <row r="13" spans="1:19">
      <c r="B13" s="102" t="s">
        <v>238</v>
      </c>
      <c r="P13" s="103"/>
    </row>
    <row r="14" spans="1:19" ht="15.5">
      <c r="B14" s="102"/>
      <c r="C14" s="33"/>
      <c r="D14" s="33"/>
      <c r="E14" s="52"/>
      <c r="J14" s="33" t="s">
        <v>133</v>
      </c>
      <c r="K14" s="33"/>
      <c r="L14" s="52"/>
      <c r="P14" s="103"/>
    </row>
    <row r="15" spans="1:19" ht="15.5">
      <c r="B15" s="104"/>
      <c r="C15" s="33"/>
      <c r="D15" s="33"/>
      <c r="E15" s="52"/>
      <c r="J15" s="33"/>
      <c r="K15" s="33"/>
      <c r="L15" s="52"/>
      <c r="P15" s="103"/>
    </row>
    <row r="16" spans="1:19" ht="15.5">
      <c r="B16" s="104"/>
      <c r="C16" s="33" t="s">
        <v>125</v>
      </c>
      <c r="D16" s="33"/>
      <c r="E16" s="52"/>
      <c r="J16" s="33"/>
      <c r="K16" s="33"/>
      <c r="L16" s="52"/>
      <c r="P16" s="103"/>
    </row>
    <row r="17" spans="2:16">
      <c r="B17" s="105"/>
      <c r="C17" s="106"/>
      <c r="D17" s="106"/>
      <c r="E17" s="107"/>
      <c r="F17" s="107"/>
      <c r="G17" s="107"/>
      <c r="H17" s="107"/>
      <c r="I17" s="107"/>
      <c r="J17" s="106"/>
      <c r="K17" s="106"/>
      <c r="L17" s="107"/>
      <c r="M17" s="107"/>
      <c r="N17" s="107"/>
      <c r="O17" s="107"/>
      <c r="P17" s="108"/>
    </row>
    <row r="19" spans="2:16">
      <c r="B19" s="98"/>
      <c r="C19" s="99"/>
      <c r="D19" s="99"/>
      <c r="E19" s="100"/>
      <c r="F19" s="100"/>
      <c r="G19" s="100"/>
      <c r="H19" s="100"/>
      <c r="I19" s="100"/>
      <c r="J19" s="99"/>
      <c r="K19" s="99"/>
      <c r="L19" s="100"/>
      <c r="M19" s="100"/>
      <c r="N19" s="100"/>
      <c r="O19" s="100"/>
      <c r="P19" s="101"/>
    </row>
    <row r="20" spans="2:16">
      <c r="B20" s="102" t="s">
        <v>116</v>
      </c>
      <c r="P20" s="103"/>
    </row>
    <row r="21" spans="2:16" ht="15.5">
      <c r="B21" s="102"/>
      <c r="C21" s="33"/>
      <c r="D21" s="33"/>
      <c r="E21" s="52"/>
      <c r="J21" s="33" t="s">
        <v>133</v>
      </c>
      <c r="K21" s="33"/>
      <c r="L21" s="52"/>
      <c r="P21" s="103"/>
    </row>
    <row r="22" spans="2:16" ht="15.5">
      <c r="B22" s="104"/>
      <c r="C22" s="33"/>
      <c r="D22" s="33"/>
      <c r="E22" s="52"/>
      <c r="J22" s="33"/>
      <c r="K22" s="33"/>
      <c r="L22" s="52"/>
      <c r="P22" s="103"/>
    </row>
    <row r="23" spans="2:16" ht="15.5">
      <c r="B23" s="104"/>
      <c r="C23" s="33" t="s">
        <v>125</v>
      </c>
      <c r="D23" s="33"/>
      <c r="E23" s="52"/>
      <c r="J23" s="33"/>
      <c r="K23" s="33"/>
      <c r="L23" s="52"/>
      <c r="P23" s="103"/>
    </row>
    <row r="24" spans="2:16">
      <c r="B24" s="105"/>
      <c r="C24" s="106"/>
      <c r="D24" s="106"/>
      <c r="E24" s="107"/>
      <c r="F24" s="107"/>
      <c r="G24" s="107"/>
      <c r="H24" s="107"/>
      <c r="I24" s="107"/>
      <c r="J24" s="106"/>
      <c r="K24" s="106"/>
      <c r="L24" s="107"/>
      <c r="M24" s="107"/>
      <c r="N24" s="107"/>
      <c r="O24" s="107"/>
      <c r="P24" s="108"/>
    </row>
    <row r="26" spans="2:16">
      <c r="B26" s="98"/>
      <c r="C26" s="99"/>
      <c r="D26" s="99"/>
      <c r="E26" s="100"/>
      <c r="F26" s="100"/>
      <c r="G26" s="100"/>
      <c r="H26" s="100"/>
      <c r="I26" s="100"/>
      <c r="J26" s="99"/>
      <c r="K26" s="99"/>
      <c r="L26" s="100"/>
      <c r="M26" s="100"/>
      <c r="N26" s="100"/>
      <c r="O26" s="100"/>
      <c r="P26" s="101"/>
    </row>
    <row r="27" spans="2:16">
      <c r="B27" s="102" t="s">
        <v>117</v>
      </c>
      <c r="P27" s="103"/>
    </row>
    <row r="28" spans="2:16" ht="15.5">
      <c r="B28" s="102"/>
      <c r="C28" s="33"/>
      <c r="D28" s="33"/>
      <c r="E28" s="52"/>
      <c r="J28" s="33" t="s">
        <v>133</v>
      </c>
      <c r="K28" s="33"/>
      <c r="L28" s="52"/>
      <c r="P28" s="103"/>
    </row>
    <row r="29" spans="2:16" ht="15.5">
      <c r="B29" s="104"/>
      <c r="C29" s="33"/>
      <c r="D29" s="33"/>
      <c r="E29" s="52"/>
      <c r="J29" s="33"/>
      <c r="K29" s="33"/>
      <c r="L29" s="52"/>
      <c r="P29" s="103"/>
    </row>
    <row r="30" spans="2:16" ht="15.5">
      <c r="B30" s="104"/>
      <c r="C30" s="33" t="s">
        <v>125</v>
      </c>
      <c r="D30" s="33"/>
      <c r="E30" s="52"/>
      <c r="J30" s="33"/>
      <c r="K30" s="33"/>
      <c r="L30" s="52"/>
      <c r="P30" s="103"/>
    </row>
    <row r="31" spans="2:16">
      <c r="B31" s="105"/>
      <c r="C31" s="106"/>
      <c r="D31" s="106"/>
      <c r="E31" s="107"/>
      <c r="F31" s="107"/>
      <c r="G31" s="107"/>
      <c r="H31" s="107"/>
      <c r="I31" s="107"/>
      <c r="J31" s="106"/>
      <c r="K31" s="106"/>
      <c r="L31" s="107"/>
      <c r="M31" s="107"/>
      <c r="N31" s="107"/>
      <c r="O31" s="107"/>
      <c r="P31" s="108"/>
    </row>
  </sheetData>
  <phoneticPr fontId="1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EB68B-4D92-4EDB-8569-BDF6EF2EE092}">
  <dimension ref="A1:T32"/>
  <sheetViews>
    <sheetView zoomScaleNormal="100" workbookViewId="0"/>
  </sheetViews>
  <sheetFormatPr defaultRowHeight="14"/>
  <cols>
    <col min="1" max="1" width="16" customWidth="1"/>
    <col min="2" max="2" width="15.08203125" bestFit="1" customWidth="1"/>
  </cols>
  <sheetData>
    <row r="1" spans="1:20" ht="18">
      <c r="A1" s="47" t="s">
        <v>300</v>
      </c>
    </row>
    <row r="2" spans="1:20" ht="14.5">
      <c r="A2" s="50" t="s">
        <v>143</v>
      </c>
    </row>
    <row r="4" spans="1:20" ht="15.5">
      <c r="B4" s="98"/>
      <c r="C4" s="100"/>
      <c r="D4" s="109" t="s">
        <v>239</v>
      </c>
      <c r="E4" s="100"/>
      <c r="F4" s="100"/>
      <c r="G4" s="109" t="s">
        <v>123</v>
      </c>
      <c r="H4" s="100"/>
      <c r="I4" s="100"/>
      <c r="J4" s="109" t="s">
        <v>124</v>
      </c>
      <c r="K4" s="100"/>
      <c r="L4" s="100"/>
      <c r="M4" s="109" t="s">
        <v>136</v>
      </c>
      <c r="N4" s="100"/>
      <c r="O4" s="100"/>
      <c r="P4" s="109" t="s">
        <v>137</v>
      </c>
      <c r="Q4" s="100"/>
      <c r="R4" s="100"/>
      <c r="S4" s="109" t="s">
        <v>240</v>
      </c>
      <c r="T4" s="101"/>
    </row>
    <row r="5" spans="1:20">
      <c r="B5" s="104"/>
      <c r="T5" s="103"/>
    </row>
    <row r="6" spans="1:20">
      <c r="B6" s="110" t="s">
        <v>125</v>
      </c>
      <c r="T6" s="103"/>
    </row>
    <row r="7" spans="1:20">
      <c r="B7" s="104"/>
      <c r="T7" s="103"/>
    </row>
    <row r="8" spans="1:20">
      <c r="B8" s="104"/>
      <c r="T8" s="103"/>
    </row>
    <row r="9" spans="1:20">
      <c r="B9" s="104"/>
      <c r="T9" s="103"/>
    </row>
    <row r="10" spans="1:20">
      <c r="B10" s="104"/>
      <c r="T10" s="103"/>
    </row>
    <row r="11" spans="1:20">
      <c r="B11" s="110" t="s">
        <v>129</v>
      </c>
      <c r="T11" s="103"/>
    </row>
    <row r="12" spans="1:20">
      <c r="B12" s="104"/>
      <c r="T12" s="103"/>
    </row>
    <row r="13" spans="1:20">
      <c r="B13" s="104"/>
      <c r="T13" s="103"/>
    </row>
    <row r="14" spans="1:20">
      <c r="B14" s="104"/>
      <c r="T14" s="103"/>
    </row>
    <row r="15" spans="1:20">
      <c r="B15" s="110" t="s">
        <v>130</v>
      </c>
      <c r="T15" s="103"/>
    </row>
    <row r="16" spans="1:20">
      <c r="B16" s="104"/>
      <c r="T16" s="103"/>
    </row>
    <row r="17" spans="2:20">
      <c r="B17" s="104"/>
      <c r="T17" s="103"/>
    </row>
    <row r="18" spans="2:20">
      <c r="B18" s="104"/>
      <c r="T18" s="103"/>
    </row>
    <row r="19" spans="2:20">
      <c r="B19" s="110"/>
      <c r="T19" s="103"/>
    </row>
    <row r="20" spans="2:20">
      <c r="B20" s="104"/>
      <c r="T20" s="103"/>
    </row>
    <row r="21" spans="2:20">
      <c r="B21" s="110" t="s">
        <v>241</v>
      </c>
      <c r="T21" s="103"/>
    </row>
    <row r="22" spans="2:20">
      <c r="B22" s="104"/>
      <c r="T22" s="103"/>
    </row>
    <row r="23" spans="2:20">
      <c r="B23" s="104"/>
      <c r="T23" s="103"/>
    </row>
    <row r="24" spans="2:20">
      <c r="B24" s="110"/>
      <c r="T24" s="103"/>
    </row>
    <row r="25" spans="2:20">
      <c r="B25" s="110" t="s">
        <v>242</v>
      </c>
      <c r="T25" s="103"/>
    </row>
    <row r="26" spans="2:20">
      <c r="B26" s="104"/>
      <c r="T26" s="103"/>
    </row>
    <row r="27" spans="2:20">
      <c r="B27" s="104"/>
      <c r="T27" s="103"/>
    </row>
    <row r="28" spans="2:20">
      <c r="B28" s="104"/>
      <c r="T28" s="103"/>
    </row>
    <row r="29" spans="2:20">
      <c r="B29" s="104"/>
      <c r="T29" s="103"/>
    </row>
    <row r="30" spans="2:20" ht="14.5">
      <c r="B30" s="111"/>
      <c r="T30" s="103"/>
    </row>
    <row r="31" spans="2:20" ht="14.5">
      <c r="B31" s="111" t="s">
        <v>133</v>
      </c>
      <c r="T31" s="103"/>
    </row>
    <row r="32" spans="2:20">
      <c r="B32" s="105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8"/>
    </row>
  </sheetData>
  <phoneticPr fontId="1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6071E-1551-46CC-B6BC-04389FF190BA}">
  <dimension ref="A1:AJ35"/>
  <sheetViews>
    <sheetView zoomScale="85" zoomScaleNormal="85" workbookViewId="0"/>
  </sheetViews>
  <sheetFormatPr defaultRowHeight="14"/>
  <cols>
    <col min="1" max="1" width="17.4140625" customWidth="1"/>
    <col min="2" max="2" width="6.6640625" bestFit="1" customWidth="1"/>
    <col min="3" max="3" width="5" bestFit="1" customWidth="1"/>
    <col min="4" max="7" width="7.5" bestFit="1" customWidth="1"/>
    <col min="8" max="8" width="8.4140625" bestFit="1" customWidth="1"/>
    <col min="9" max="18" width="7.5" bestFit="1" customWidth="1"/>
    <col min="20" max="21" width="5" bestFit="1" customWidth="1"/>
    <col min="22" max="36" width="7.5" bestFit="1" customWidth="1"/>
  </cols>
  <sheetData>
    <row r="1" spans="1:36" ht="18">
      <c r="A1" s="47" t="s">
        <v>301</v>
      </c>
    </row>
    <row r="2" spans="1:36" ht="14.5">
      <c r="A2" s="50" t="s">
        <v>181</v>
      </c>
    </row>
    <row r="4" spans="1:36" ht="17">
      <c r="B4" s="33" t="s">
        <v>116</v>
      </c>
      <c r="C4" s="32"/>
      <c r="D4" s="20" t="s">
        <v>182</v>
      </c>
      <c r="E4" s="20"/>
      <c r="F4" s="20"/>
      <c r="G4" s="15"/>
      <c r="H4" s="15"/>
      <c r="I4" s="20"/>
      <c r="J4" s="20"/>
      <c r="K4" s="20"/>
      <c r="L4" s="15"/>
      <c r="M4" s="15"/>
      <c r="N4" s="15"/>
      <c r="O4" s="15"/>
      <c r="P4" s="15"/>
      <c r="Q4" s="15"/>
      <c r="R4" s="15"/>
      <c r="T4" s="33" t="s">
        <v>243</v>
      </c>
      <c r="U4" s="32"/>
      <c r="V4" s="20" t="s">
        <v>182</v>
      </c>
      <c r="W4" s="20"/>
      <c r="X4" s="20"/>
      <c r="Y4" s="15"/>
      <c r="Z4" s="15"/>
      <c r="AA4" s="20"/>
      <c r="AB4" s="20"/>
      <c r="AC4" s="20"/>
      <c r="AD4" s="15"/>
      <c r="AE4" s="15"/>
      <c r="AF4" s="15"/>
      <c r="AG4" s="15"/>
      <c r="AH4" s="15"/>
      <c r="AI4" s="15"/>
      <c r="AJ4" s="15"/>
    </row>
    <row r="5" spans="1:36" ht="15.5" thickBot="1">
      <c r="B5" s="33"/>
      <c r="C5" s="8" t="s">
        <v>183</v>
      </c>
      <c r="D5" s="9" t="s">
        <v>145</v>
      </c>
      <c r="E5" s="9"/>
      <c r="F5" s="9"/>
      <c r="G5" s="9"/>
      <c r="H5" s="22"/>
      <c r="I5" s="9" t="s">
        <v>184</v>
      </c>
      <c r="J5" s="9"/>
      <c r="K5" s="9"/>
      <c r="L5" s="9"/>
      <c r="M5" s="22"/>
      <c r="N5" s="9" t="s">
        <v>185</v>
      </c>
      <c r="O5" s="9"/>
      <c r="P5" s="9"/>
      <c r="Q5" s="9"/>
      <c r="R5" s="22"/>
      <c r="T5" s="33"/>
      <c r="U5" s="8" t="s">
        <v>183</v>
      </c>
      <c r="V5" s="9" t="s">
        <v>145</v>
      </c>
      <c r="W5" s="9"/>
      <c r="X5" s="9"/>
      <c r="Y5" s="9"/>
      <c r="Z5" s="22"/>
      <c r="AA5" s="9" t="s">
        <v>184</v>
      </c>
      <c r="AB5" s="9"/>
      <c r="AC5" s="9"/>
      <c r="AD5" s="9"/>
      <c r="AE5" s="22"/>
      <c r="AF5" s="9" t="s">
        <v>185</v>
      </c>
      <c r="AG5" s="9"/>
      <c r="AH5" s="9"/>
      <c r="AI5" s="9"/>
      <c r="AJ5" s="22"/>
    </row>
    <row r="6" spans="1:36" ht="14.5" thickTop="1">
      <c r="B6" s="33"/>
      <c r="C6" s="19">
        <v>0</v>
      </c>
      <c r="D6" s="62">
        <v>196.75981849999999</v>
      </c>
      <c r="E6" s="62">
        <v>205.87543199999999</v>
      </c>
      <c r="F6" s="62">
        <v>215.43633600000001</v>
      </c>
      <c r="G6" s="62">
        <v>228.278648</v>
      </c>
      <c r="H6" s="63">
        <v>305.25752949999998</v>
      </c>
      <c r="I6" s="62">
        <v>204.148944</v>
      </c>
      <c r="J6" s="62">
        <v>213.57237749999999</v>
      </c>
      <c r="K6" s="62">
        <v>225.51636999999999</v>
      </c>
      <c r="L6" s="62">
        <v>238.57242299999999</v>
      </c>
      <c r="M6" s="63">
        <v>258.15362599999997</v>
      </c>
      <c r="N6" s="62">
        <v>203.438592</v>
      </c>
      <c r="O6" s="62">
        <v>212.91225600000001</v>
      </c>
      <c r="P6" s="62">
        <v>214.5459415</v>
      </c>
      <c r="Q6" s="62">
        <v>225.63609600000001</v>
      </c>
      <c r="R6" s="63">
        <v>307.299645</v>
      </c>
      <c r="T6" s="33"/>
      <c r="U6" s="19">
        <v>0</v>
      </c>
      <c r="V6" s="62">
        <v>143.52756600000001</v>
      </c>
      <c r="W6" s="62">
        <v>147.45060000000001</v>
      </c>
      <c r="X6" s="62">
        <v>153.604522</v>
      </c>
      <c r="Y6" s="62">
        <v>160.93290400000001</v>
      </c>
      <c r="Z6" s="63">
        <v>235.1446875</v>
      </c>
      <c r="AA6" s="62">
        <v>142.7811475</v>
      </c>
      <c r="AB6" s="62">
        <v>150.025554</v>
      </c>
      <c r="AC6" s="62">
        <v>150.11568</v>
      </c>
      <c r="AD6" s="62">
        <v>165.3703505</v>
      </c>
      <c r="AE6" s="63">
        <v>236.88577900000001</v>
      </c>
      <c r="AF6" s="62">
        <v>141.7966965</v>
      </c>
      <c r="AG6" s="62">
        <v>146.448328</v>
      </c>
      <c r="AH6" s="62">
        <v>151.75760600000001</v>
      </c>
      <c r="AI6" s="62">
        <v>166.388486</v>
      </c>
      <c r="AJ6" s="63">
        <v>224.84464600000001</v>
      </c>
    </row>
    <row r="7" spans="1:36">
      <c r="B7" s="33"/>
      <c r="C7" s="25">
        <v>4</v>
      </c>
      <c r="D7" s="62">
        <v>341.36189999999999</v>
      </c>
      <c r="E7" s="62">
        <v>318.37379199999998</v>
      </c>
      <c r="F7" s="62">
        <v>363.54355199999998</v>
      </c>
      <c r="G7" s="62">
        <v>319.169175</v>
      </c>
      <c r="H7" s="63">
        <v>406.90944000000002</v>
      </c>
      <c r="I7" s="62">
        <v>165.97476</v>
      </c>
      <c r="J7" s="62">
        <v>153.89429999999999</v>
      </c>
      <c r="K7" s="62">
        <v>157.905936</v>
      </c>
      <c r="L7" s="62">
        <v>189.27875399999999</v>
      </c>
      <c r="M7" s="63">
        <v>225.58019400000001</v>
      </c>
      <c r="N7" s="62">
        <v>136.4102</v>
      </c>
      <c r="O7" s="62">
        <v>152.36148600000001</v>
      </c>
      <c r="P7" s="62">
        <v>152.18723199999999</v>
      </c>
      <c r="Q7" s="62">
        <v>121.4651125</v>
      </c>
      <c r="R7" s="63">
        <v>277.67542400000002</v>
      </c>
      <c r="T7" s="33"/>
      <c r="U7" s="25">
        <v>4</v>
      </c>
      <c r="V7" s="62">
        <v>196.947744</v>
      </c>
      <c r="W7" s="62">
        <v>163.7338335</v>
      </c>
      <c r="X7" s="62">
        <v>171.87337500000001</v>
      </c>
      <c r="Y7" s="62">
        <v>199.60909799999999</v>
      </c>
      <c r="Z7" s="63">
        <v>360.81891450000001</v>
      </c>
      <c r="AA7" s="62">
        <v>117.419544</v>
      </c>
      <c r="AB7" s="62">
        <v>167.09958399999999</v>
      </c>
      <c r="AC7" s="62">
        <v>138.29869049999999</v>
      </c>
      <c r="AD7" s="62">
        <v>160.46778</v>
      </c>
      <c r="AE7" s="63">
        <v>160.64814999999999</v>
      </c>
      <c r="AF7" s="62">
        <v>122.0665705</v>
      </c>
      <c r="AG7" s="62">
        <v>119.7082125</v>
      </c>
      <c r="AH7" s="62">
        <v>160.03254849999999</v>
      </c>
      <c r="AI7" s="62">
        <v>169.8936085</v>
      </c>
      <c r="AJ7" s="63">
        <v>198.4781505</v>
      </c>
    </row>
    <row r="8" spans="1:36">
      <c r="B8" s="33"/>
      <c r="C8" s="19">
        <v>7</v>
      </c>
      <c r="D8" s="62">
        <v>430.02986399999998</v>
      </c>
      <c r="E8" s="62">
        <v>445.69036799999998</v>
      </c>
      <c r="F8" s="62">
        <v>481.88506100000001</v>
      </c>
      <c r="G8" s="62">
        <v>418.10483199999999</v>
      </c>
      <c r="H8" s="63">
        <v>663.41025000000002</v>
      </c>
      <c r="I8" s="62">
        <v>252.46228350000001</v>
      </c>
      <c r="J8" s="62">
        <v>260.27211999999997</v>
      </c>
      <c r="K8" s="62">
        <v>284.3777</v>
      </c>
      <c r="L8" s="62">
        <v>342.2279565</v>
      </c>
      <c r="M8" s="63">
        <v>402.43331649999999</v>
      </c>
      <c r="N8" s="62">
        <v>197.1506205</v>
      </c>
      <c r="O8" s="62">
        <v>196.10311949999999</v>
      </c>
      <c r="P8" s="62">
        <v>246.749934</v>
      </c>
      <c r="Q8" s="62">
        <v>184.59880999999999</v>
      </c>
      <c r="R8" s="63">
        <v>269.35905600000001</v>
      </c>
      <c r="T8" s="33"/>
      <c r="U8" s="19">
        <v>7</v>
      </c>
      <c r="V8" s="62">
        <v>249.16959299999999</v>
      </c>
      <c r="W8" s="62">
        <v>215.99017799999999</v>
      </c>
      <c r="X8" s="62">
        <v>228.6703</v>
      </c>
      <c r="Y8" s="62">
        <v>255.99520799999999</v>
      </c>
      <c r="Z8" s="63">
        <v>438.68402500000002</v>
      </c>
      <c r="AA8" s="62">
        <v>183.4924</v>
      </c>
      <c r="AB8" s="62">
        <v>190.00315399999999</v>
      </c>
      <c r="AC8" s="62">
        <v>154.77680000000001</v>
      </c>
      <c r="AD8" s="62">
        <v>199.53897599999999</v>
      </c>
      <c r="AE8" s="63">
        <v>161.25092100000001</v>
      </c>
      <c r="AF8" s="62">
        <v>85.615482</v>
      </c>
      <c r="AG8" s="62">
        <v>130.95717099999999</v>
      </c>
      <c r="AH8" s="62">
        <v>141.51679999999999</v>
      </c>
      <c r="AI8" s="62">
        <v>153.11340000000001</v>
      </c>
      <c r="AJ8" s="63">
        <v>176.74653050000001</v>
      </c>
    </row>
    <row r="9" spans="1:36">
      <c r="B9" s="33"/>
      <c r="C9" s="19">
        <v>11</v>
      </c>
      <c r="D9" s="62">
        <v>610.23374999999999</v>
      </c>
      <c r="E9" s="62">
        <v>688.04758749999996</v>
      </c>
      <c r="F9" s="62">
        <v>558.22715549999998</v>
      </c>
      <c r="G9" s="62">
        <v>570.81005700000003</v>
      </c>
      <c r="H9" s="63">
        <v>975.65295200000003</v>
      </c>
      <c r="I9" s="62">
        <v>312.45377400000001</v>
      </c>
      <c r="J9" s="62">
        <v>291.6957185</v>
      </c>
      <c r="K9" s="62">
        <v>337.21592450000003</v>
      </c>
      <c r="L9" s="62">
        <v>321.75360000000001</v>
      </c>
      <c r="M9" s="63">
        <v>434.31159400000001</v>
      </c>
      <c r="N9" s="62">
        <v>250.39428749999999</v>
      </c>
      <c r="O9" s="62">
        <v>232.88857200000001</v>
      </c>
      <c r="P9" s="62">
        <v>264.30635000000001</v>
      </c>
      <c r="Q9" s="62">
        <v>224.08524</v>
      </c>
      <c r="R9" s="63">
        <v>353.71875</v>
      </c>
      <c r="T9" s="33"/>
      <c r="U9" s="19">
        <v>10</v>
      </c>
      <c r="V9" s="62">
        <v>340.72414700000002</v>
      </c>
      <c r="W9" s="62">
        <v>348.91082749999998</v>
      </c>
      <c r="X9" s="62">
        <v>378.22775000000001</v>
      </c>
      <c r="Y9" s="62">
        <v>342.59374000000003</v>
      </c>
      <c r="Z9" s="63">
        <v>525.83883649999996</v>
      </c>
      <c r="AA9" s="62">
        <v>164.635155</v>
      </c>
      <c r="AB9" s="62">
        <v>178.71271200000001</v>
      </c>
      <c r="AC9" s="62">
        <v>157.322506</v>
      </c>
      <c r="AD9" s="62">
        <v>151.07925599999999</v>
      </c>
      <c r="AE9" s="63">
        <v>190.09308799999999</v>
      </c>
      <c r="AF9" s="62">
        <v>95.712778</v>
      </c>
      <c r="AG9" s="62">
        <v>164.68531200000001</v>
      </c>
      <c r="AH9" s="62">
        <v>134.71530799999999</v>
      </c>
      <c r="AI9" s="62">
        <v>160.47460799999999</v>
      </c>
      <c r="AJ9" s="63">
        <v>141.77010000000001</v>
      </c>
    </row>
    <row r="10" spans="1:36">
      <c r="B10" s="33"/>
      <c r="C10" s="19">
        <v>14</v>
      </c>
      <c r="D10" s="62">
        <v>780.432367</v>
      </c>
      <c r="E10" s="62">
        <v>797.07993750000003</v>
      </c>
      <c r="F10" s="62">
        <v>804.40605000000005</v>
      </c>
      <c r="G10" s="62">
        <v>842.46577200000002</v>
      </c>
      <c r="H10" s="63">
        <v>1450.6580160000001</v>
      </c>
      <c r="I10" s="62">
        <v>330.90499999999997</v>
      </c>
      <c r="J10" s="62">
        <v>314.46218249999998</v>
      </c>
      <c r="K10" s="62">
        <v>375.94799999999998</v>
      </c>
      <c r="L10" s="62">
        <v>344.21736900000002</v>
      </c>
      <c r="M10" s="63">
        <v>413.0116165</v>
      </c>
      <c r="N10" s="62">
        <v>242.05031249999999</v>
      </c>
      <c r="O10" s="62">
        <v>214.41613050000001</v>
      </c>
      <c r="P10" s="62">
        <v>197.94020399999999</v>
      </c>
      <c r="Q10" s="62">
        <v>180.22991250000001</v>
      </c>
      <c r="R10" s="63">
        <v>338.96477650000003</v>
      </c>
      <c r="T10" s="33"/>
      <c r="U10" s="19">
        <v>14</v>
      </c>
      <c r="V10" s="62">
        <v>592.12929999999994</v>
      </c>
      <c r="W10" s="62">
        <v>378.34977600000002</v>
      </c>
      <c r="X10" s="62">
        <v>471.47104200000001</v>
      </c>
      <c r="Y10" s="62">
        <v>387.21144800000002</v>
      </c>
      <c r="Z10" s="63">
        <v>775.42607999999996</v>
      </c>
      <c r="AA10" s="62">
        <v>215.18330599999999</v>
      </c>
      <c r="AB10" s="62">
        <v>206.46882500000001</v>
      </c>
      <c r="AC10" s="62">
        <v>240.62386699999999</v>
      </c>
      <c r="AD10" s="62">
        <v>239.593188</v>
      </c>
      <c r="AE10" s="63">
        <v>261.89832849999999</v>
      </c>
      <c r="AF10" s="62">
        <v>96.882339000000002</v>
      </c>
      <c r="AG10" s="62">
        <v>148.8153705</v>
      </c>
      <c r="AH10" s="62">
        <v>172.90968749999999</v>
      </c>
      <c r="AI10" s="62">
        <v>135.17984899999999</v>
      </c>
      <c r="AJ10" s="63">
        <v>172.04605599999999</v>
      </c>
    </row>
    <row r="11" spans="1:36" ht="15.5">
      <c r="B11" s="33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T11" s="33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</row>
    <row r="12" spans="1:36" ht="15.5">
      <c r="B12" s="33" t="s">
        <v>116</v>
      </c>
      <c r="C12" s="32"/>
      <c r="D12" s="20" t="s">
        <v>186</v>
      </c>
      <c r="E12" s="20"/>
      <c r="F12" s="20"/>
      <c r="G12" s="15"/>
      <c r="H12" s="15"/>
      <c r="I12" s="20"/>
      <c r="J12" s="20"/>
      <c r="K12" s="20"/>
      <c r="L12" s="15"/>
      <c r="M12" s="15"/>
      <c r="N12" s="15"/>
      <c r="O12" s="15"/>
      <c r="P12" s="15"/>
      <c r="Q12" s="15"/>
      <c r="R12" s="15"/>
      <c r="T12" s="33" t="s">
        <v>243</v>
      </c>
      <c r="U12" s="32"/>
      <c r="V12" s="20" t="s">
        <v>186</v>
      </c>
      <c r="W12" s="20"/>
      <c r="X12" s="20"/>
      <c r="Y12" s="15"/>
      <c r="Z12" s="15"/>
      <c r="AA12" s="20"/>
      <c r="AB12" s="20"/>
      <c r="AC12" s="20"/>
      <c r="AD12" s="15"/>
      <c r="AE12" s="15"/>
      <c r="AF12" s="15"/>
      <c r="AG12" s="15"/>
      <c r="AH12" s="15"/>
      <c r="AI12" s="15"/>
      <c r="AJ12" s="15"/>
    </row>
    <row r="13" spans="1:36" ht="15.5" thickBot="1">
      <c r="B13" s="2"/>
      <c r="C13" s="8" t="s">
        <v>183</v>
      </c>
      <c r="D13" s="9" t="s">
        <v>145</v>
      </c>
      <c r="E13" s="9"/>
      <c r="F13" s="9"/>
      <c r="G13" s="9"/>
      <c r="H13" s="22"/>
      <c r="I13" s="9" t="s">
        <v>184</v>
      </c>
      <c r="J13" s="9"/>
      <c r="K13" s="9"/>
      <c r="L13" s="9"/>
      <c r="M13" s="22"/>
      <c r="N13" s="9" t="s">
        <v>185</v>
      </c>
      <c r="O13" s="9"/>
      <c r="P13" s="9"/>
      <c r="Q13" s="9"/>
      <c r="R13" s="22"/>
      <c r="T13" s="2"/>
      <c r="U13" s="8" t="s">
        <v>183</v>
      </c>
      <c r="V13" s="9" t="s">
        <v>145</v>
      </c>
      <c r="W13" s="9"/>
      <c r="X13" s="9"/>
      <c r="Y13" s="9"/>
      <c r="Z13" s="22"/>
      <c r="AA13" s="9" t="s">
        <v>184</v>
      </c>
      <c r="AB13" s="9"/>
      <c r="AC13" s="9"/>
      <c r="AD13" s="9"/>
      <c r="AE13" s="22"/>
      <c r="AF13" s="9" t="s">
        <v>185</v>
      </c>
      <c r="AG13" s="9"/>
      <c r="AH13" s="9"/>
      <c r="AI13" s="9"/>
      <c r="AJ13" s="22"/>
    </row>
    <row r="14" spans="1:36" ht="14.5" thickTop="1">
      <c r="B14" s="2"/>
      <c r="C14" s="19">
        <v>0</v>
      </c>
      <c r="D14" s="62">
        <v>23.47</v>
      </c>
      <c r="E14" s="62">
        <v>25.29</v>
      </c>
      <c r="F14" s="62">
        <v>24.47</v>
      </c>
      <c r="G14" s="62">
        <v>22.55</v>
      </c>
      <c r="H14" s="63">
        <v>25.28</v>
      </c>
      <c r="I14" s="62">
        <v>25.58</v>
      </c>
      <c r="J14" s="62">
        <v>22.54</v>
      </c>
      <c r="K14" s="62">
        <v>22.72</v>
      </c>
      <c r="L14" s="62">
        <v>23.41</v>
      </c>
      <c r="M14" s="63">
        <v>25.32</v>
      </c>
      <c r="N14" s="62">
        <v>22.37</v>
      </c>
      <c r="O14" s="62">
        <v>21.64</v>
      </c>
      <c r="P14" s="62">
        <v>21.33</v>
      </c>
      <c r="Q14" s="62">
        <v>23.99</v>
      </c>
      <c r="R14" s="63">
        <v>25.27</v>
      </c>
      <c r="T14" s="2"/>
      <c r="U14" s="19">
        <v>0</v>
      </c>
      <c r="V14" s="62">
        <v>22.78</v>
      </c>
      <c r="W14" s="62">
        <v>23.08</v>
      </c>
      <c r="X14" s="62">
        <v>25.92</v>
      </c>
      <c r="Y14" s="62">
        <v>26.71</v>
      </c>
      <c r="Z14" s="63">
        <v>25.24</v>
      </c>
      <c r="AA14" s="62">
        <v>25.72</v>
      </c>
      <c r="AB14" s="62">
        <v>25.32</v>
      </c>
      <c r="AC14" s="62">
        <v>23.52</v>
      </c>
      <c r="AD14" s="62">
        <v>24.69</v>
      </c>
      <c r="AE14" s="63">
        <v>24.18</v>
      </c>
      <c r="AF14" s="62">
        <v>26.88</v>
      </c>
      <c r="AG14" s="62">
        <v>23.19</v>
      </c>
      <c r="AH14" s="62">
        <v>25.29</v>
      </c>
      <c r="AI14" s="62">
        <v>26.93</v>
      </c>
      <c r="AJ14" s="63">
        <v>24.88</v>
      </c>
    </row>
    <row r="15" spans="1:36">
      <c r="B15" s="2"/>
      <c r="C15" s="25">
        <v>4</v>
      </c>
      <c r="D15" s="62">
        <v>27.21</v>
      </c>
      <c r="E15" s="62">
        <v>24.77</v>
      </c>
      <c r="F15" s="62">
        <v>25.61</v>
      </c>
      <c r="G15" s="62">
        <v>22.97</v>
      </c>
      <c r="H15" s="63">
        <v>26.3</v>
      </c>
      <c r="I15" s="62">
        <v>27.38</v>
      </c>
      <c r="J15" s="62">
        <v>23.91</v>
      </c>
      <c r="K15" s="62">
        <v>24.12</v>
      </c>
      <c r="L15" s="62">
        <v>25.99</v>
      </c>
      <c r="M15" s="63">
        <v>26.87</v>
      </c>
      <c r="N15" s="62">
        <v>24.31</v>
      </c>
      <c r="O15" s="62">
        <v>23.58</v>
      </c>
      <c r="P15" s="62">
        <v>23.35</v>
      </c>
      <c r="Q15" s="62">
        <v>26.13</v>
      </c>
      <c r="R15" s="63">
        <v>27.08</v>
      </c>
      <c r="T15" s="2"/>
      <c r="U15" s="25">
        <v>4</v>
      </c>
      <c r="V15" s="62">
        <v>22.5</v>
      </c>
      <c r="W15" s="62">
        <v>23.03</v>
      </c>
      <c r="X15" s="62">
        <v>25.32</v>
      </c>
      <c r="Y15" s="62">
        <v>25.87</v>
      </c>
      <c r="Z15" s="63">
        <v>24.75</v>
      </c>
      <c r="AA15" s="62">
        <v>25.26</v>
      </c>
      <c r="AB15" s="62">
        <v>24.78</v>
      </c>
      <c r="AC15" s="62">
        <v>23.24</v>
      </c>
      <c r="AD15" s="62">
        <v>24.13</v>
      </c>
      <c r="AE15" s="63">
        <v>24.26</v>
      </c>
      <c r="AF15" s="62">
        <v>27.03</v>
      </c>
      <c r="AG15" s="62">
        <v>23</v>
      </c>
      <c r="AH15" s="62">
        <v>24.81</v>
      </c>
      <c r="AI15" s="62">
        <v>26.25</v>
      </c>
      <c r="AJ15" s="63">
        <v>24.21</v>
      </c>
    </row>
    <row r="16" spans="1:36">
      <c r="B16" s="2"/>
      <c r="C16" s="19">
        <v>7</v>
      </c>
      <c r="D16" s="62">
        <v>23.98</v>
      </c>
      <c r="E16" s="62">
        <v>26.59</v>
      </c>
      <c r="F16" s="62">
        <v>24.92</v>
      </c>
      <c r="G16" s="62">
        <v>22.75</v>
      </c>
      <c r="H16" s="63">
        <v>24.63</v>
      </c>
      <c r="I16" s="62">
        <v>26.65</v>
      </c>
      <c r="J16" s="62">
        <v>23.47</v>
      </c>
      <c r="K16" s="62">
        <v>23.2</v>
      </c>
      <c r="L16" s="62">
        <v>26.2</v>
      </c>
      <c r="M16" s="63">
        <v>26.31</v>
      </c>
      <c r="N16" s="62">
        <v>23.51</v>
      </c>
      <c r="O16" s="62">
        <v>22.73</v>
      </c>
      <c r="P16" s="62">
        <v>22.46</v>
      </c>
      <c r="Q16" s="62">
        <v>25.21</v>
      </c>
      <c r="R16" s="63">
        <v>25.48</v>
      </c>
      <c r="T16" s="2"/>
      <c r="U16" s="19">
        <v>7</v>
      </c>
      <c r="V16" s="62">
        <v>22.72</v>
      </c>
      <c r="W16" s="62">
        <v>23.65</v>
      </c>
      <c r="X16" s="62">
        <v>25.76</v>
      </c>
      <c r="Y16" s="62">
        <v>26.4</v>
      </c>
      <c r="Z16" s="63">
        <v>24.89</v>
      </c>
      <c r="AA16" s="62">
        <v>25.22</v>
      </c>
      <c r="AB16" s="62">
        <v>25.43</v>
      </c>
      <c r="AC16" s="62">
        <v>23.16</v>
      </c>
      <c r="AD16" s="62">
        <v>24.79</v>
      </c>
      <c r="AE16" s="63">
        <v>24.5</v>
      </c>
      <c r="AF16" s="62">
        <v>27.09</v>
      </c>
      <c r="AG16" s="62">
        <v>23.69</v>
      </c>
      <c r="AH16" s="62">
        <v>26.22</v>
      </c>
      <c r="AI16" s="62">
        <v>26.57</v>
      </c>
      <c r="AJ16" s="63">
        <v>24.84</v>
      </c>
    </row>
    <row r="17" spans="2:36">
      <c r="B17" s="2"/>
      <c r="C17" s="19">
        <v>11</v>
      </c>
      <c r="D17" s="62">
        <v>24.75</v>
      </c>
      <c r="E17" s="62">
        <v>27.09</v>
      </c>
      <c r="F17" s="62">
        <v>24.99</v>
      </c>
      <c r="G17" s="62">
        <v>22.97</v>
      </c>
      <c r="H17" s="63">
        <v>24.81</v>
      </c>
      <c r="I17" s="62">
        <v>27.53</v>
      </c>
      <c r="J17" s="62">
        <v>23.89</v>
      </c>
      <c r="K17" s="62">
        <v>23.52</v>
      </c>
      <c r="L17" s="62">
        <v>26.05</v>
      </c>
      <c r="M17" s="63">
        <v>26.83</v>
      </c>
      <c r="N17" s="62">
        <v>24.29</v>
      </c>
      <c r="O17" s="62">
        <v>23.76</v>
      </c>
      <c r="P17" s="62">
        <v>23.28</v>
      </c>
      <c r="Q17" s="62">
        <v>26.28</v>
      </c>
      <c r="R17" s="63">
        <v>25.86</v>
      </c>
      <c r="T17" s="2"/>
      <c r="U17" s="19">
        <v>10</v>
      </c>
      <c r="V17" s="62">
        <v>22.18</v>
      </c>
      <c r="W17" s="62">
        <v>23.33</v>
      </c>
      <c r="X17" s="62">
        <v>25.65</v>
      </c>
      <c r="Y17" s="62">
        <v>26.03</v>
      </c>
      <c r="Z17" s="63">
        <v>24.26</v>
      </c>
      <c r="AA17" s="62">
        <v>25.17</v>
      </c>
      <c r="AB17" s="62">
        <v>24.94</v>
      </c>
      <c r="AC17" s="62">
        <v>23.1</v>
      </c>
      <c r="AD17" s="62">
        <v>24.64</v>
      </c>
      <c r="AE17" s="63">
        <v>24.43</v>
      </c>
      <c r="AF17" s="62">
        <v>26.35</v>
      </c>
      <c r="AG17" s="62">
        <v>25.67</v>
      </c>
      <c r="AH17" s="62">
        <v>23.46</v>
      </c>
      <c r="AI17" s="62">
        <v>26.53</v>
      </c>
      <c r="AJ17" s="63">
        <v>24.94</v>
      </c>
    </row>
    <row r="18" spans="2:36">
      <c r="B18" s="2"/>
      <c r="C18" s="19">
        <v>14</v>
      </c>
      <c r="D18" s="62">
        <v>24.59</v>
      </c>
      <c r="E18" s="62">
        <v>26.98</v>
      </c>
      <c r="F18" s="62">
        <v>25.41</v>
      </c>
      <c r="G18" s="62">
        <v>22.67</v>
      </c>
      <c r="H18" s="63">
        <v>24.3</v>
      </c>
      <c r="I18" s="62">
        <v>27.37</v>
      </c>
      <c r="J18" s="62">
        <v>23.47</v>
      </c>
      <c r="K18" s="62">
        <v>23.23</v>
      </c>
      <c r="L18" s="62">
        <v>25.87</v>
      </c>
      <c r="M18" s="63">
        <v>26.73</v>
      </c>
      <c r="N18" s="62">
        <v>24.67</v>
      </c>
      <c r="O18" s="62">
        <v>23.28</v>
      </c>
      <c r="P18" s="62">
        <v>23.17</v>
      </c>
      <c r="Q18" s="62">
        <v>25.95</v>
      </c>
      <c r="R18" s="63">
        <v>26.37</v>
      </c>
      <c r="T18" s="2"/>
      <c r="U18" s="19">
        <v>14</v>
      </c>
      <c r="V18" s="62">
        <v>22.86</v>
      </c>
      <c r="W18" s="62">
        <v>24.45</v>
      </c>
      <c r="X18" s="62">
        <v>27.36</v>
      </c>
      <c r="Y18" s="62">
        <v>28.15</v>
      </c>
      <c r="Z18" s="63">
        <v>25.48</v>
      </c>
      <c r="AA18" s="62">
        <v>26.09</v>
      </c>
      <c r="AB18" s="62">
        <v>26.35</v>
      </c>
      <c r="AC18" s="62">
        <v>24.94</v>
      </c>
      <c r="AD18" s="62">
        <v>25.86</v>
      </c>
      <c r="AE18" s="63">
        <v>25.21</v>
      </c>
      <c r="AF18" s="62">
        <v>28.04</v>
      </c>
      <c r="AG18" s="62">
        <v>24.6</v>
      </c>
      <c r="AH18" s="62">
        <v>26.12</v>
      </c>
      <c r="AI18" s="62">
        <v>27.07</v>
      </c>
      <c r="AJ18" s="63">
        <v>25.81</v>
      </c>
    </row>
    <row r="21" spans="2:36" ht="17">
      <c r="B21" s="33" t="s">
        <v>238</v>
      </c>
      <c r="C21" s="32"/>
      <c r="D21" s="20" t="s">
        <v>182</v>
      </c>
      <c r="E21" s="20"/>
      <c r="F21" s="20"/>
      <c r="G21" s="15"/>
      <c r="H21" s="15"/>
      <c r="I21" s="20"/>
      <c r="J21" s="20"/>
      <c r="K21" s="20"/>
      <c r="L21" s="15"/>
      <c r="M21" s="15"/>
      <c r="N21" s="15"/>
      <c r="O21" s="15"/>
      <c r="P21" s="15"/>
      <c r="Q21" s="15"/>
      <c r="R21" s="15"/>
      <c r="T21" s="33" t="s">
        <v>118</v>
      </c>
      <c r="U21" s="32"/>
      <c r="V21" s="20" t="s">
        <v>182</v>
      </c>
      <c r="W21" s="20"/>
      <c r="X21" s="20"/>
      <c r="Y21" s="15"/>
      <c r="Z21" s="15"/>
      <c r="AA21" s="20"/>
      <c r="AB21" s="20"/>
      <c r="AC21" s="20"/>
      <c r="AD21" s="15"/>
      <c r="AE21" s="15"/>
      <c r="AF21" s="15"/>
      <c r="AG21" s="15"/>
      <c r="AH21" s="15"/>
      <c r="AI21" s="15"/>
      <c r="AJ21" s="15"/>
    </row>
    <row r="22" spans="2:36" ht="15.5" thickBot="1">
      <c r="B22" s="33"/>
      <c r="C22" s="8" t="s">
        <v>183</v>
      </c>
      <c r="D22" s="9" t="s">
        <v>145</v>
      </c>
      <c r="E22" s="9"/>
      <c r="F22" s="9"/>
      <c r="G22" s="9"/>
      <c r="H22" s="22"/>
      <c r="I22" s="9" t="s">
        <v>184</v>
      </c>
      <c r="J22" s="9"/>
      <c r="K22" s="9"/>
      <c r="L22" s="9"/>
      <c r="M22" s="22"/>
      <c r="N22" s="9" t="s">
        <v>185</v>
      </c>
      <c r="O22" s="9"/>
      <c r="P22" s="9"/>
      <c r="Q22" s="9"/>
      <c r="R22" s="22"/>
      <c r="T22" s="33"/>
      <c r="U22" s="8" t="s">
        <v>183</v>
      </c>
      <c r="V22" s="9" t="s">
        <v>145</v>
      </c>
      <c r="W22" s="9"/>
      <c r="X22" s="9"/>
      <c r="Y22" s="9"/>
      <c r="Z22" s="22"/>
      <c r="AA22" s="9" t="s">
        <v>184</v>
      </c>
      <c r="AB22" s="9"/>
      <c r="AC22" s="9"/>
      <c r="AD22" s="9"/>
      <c r="AE22" s="22"/>
      <c r="AF22" s="9" t="s">
        <v>185</v>
      </c>
      <c r="AG22" s="9"/>
      <c r="AH22" s="9"/>
      <c r="AI22" s="9"/>
      <c r="AJ22" s="22"/>
    </row>
    <row r="23" spans="2:36" ht="14.5" thickTop="1">
      <c r="B23" s="33"/>
      <c r="C23" s="19">
        <v>0</v>
      </c>
      <c r="D23" s="62">
        <v>183.00678400000001</v>
      </c>
      <c r="E23" s="62">
        <v>193.60189449999999</v>
      </c>
      <c r="F23" s="62">
        <v>204.80721299999999</v>
      </c>
      <c r="G23" s="62">
        <v>213.15943799999999</v>
      </c>
      <c r="H23" s="63">
        <v>251.559709</v>
      </c>
      <c r="I23" s="62">
        <v>180.2490775</v>
      </c>
      <c r="J23" s="62">
        <v>191.99553750000001</v>
      </c>
      <c r="K23" s="62">
        <v>196.967376</v>
      </c>
      <c r="L23" s="62">
        <v>214.694333</v>
      </c>
      <c r="M23" s="63">
        <v>256.34960000000001</v>
      </c>
      <c r="N23" s="62">
        <v>175.697056</v>
      </c>
      <c r="O23" s="62">
        <v>191.624832</v>
      </c>
      <c r="P23" s="62">
        <v>208.63034999999999</v>
      </c>
      <c r="Q23" s="62">
        <v>220.6206</v>
      </c>
      <c r="R23" s="63">
        <v>242.978016</v>
      </c>
      <c r="T23" s="33"/>
      <c r="U23" s="19">
        <v>0</v>
      </c>
      <c r="V23" s="62">
        <v>154.1847645</v>
      </c>
      <c r="W23" s="62">
        <v>164.83837500000001</v>
      </c>
      <c r="X23" s="62">
        <v>168.47654399999999</v>
      </c>
      <c r="Y23" s="62">
        <v>176.51640599999999</v>
      </c>
      <c r="Z23" s="63">
        <v>215.15625</v>
      </c>
      <c r="AA23" s="62">
        <v>153.51342299999999</v>
      </c>
      <c r="AB23" s="62">
        <v>162.922752</v>
      </c>
      <c r="AC23" s="62">
        <v>172.948004</v>
      </c>
      <c r="AD23" s="62">
        <v>186.57142300000001</v>
      </c>
      <c r="AE23" s="63">
        <v>189.31761449999999</v>
      </c>
      <c r="AF23" s="62">
        <v>156.52341949999999</v>
      </c>
      <c r="AG23" s="62">
        <v>162.99600000000001</v>
      </c>
      <c r="AH23" s="62">
        <v>165.58414400000001</v>
      </c>
      <c r="AI23" s="62">
        <v>188.70480800000001</v>
      </c>
      <c r="AJ23" s="63">
        <v>215.11130299999999</v>
      </c>
    </row>
    <row r="24" spans="2:36">
      <c r="B24" s="33"/>
      <c r="C24" s="25">
        <v>4</v>
      </c>
      <c r="D24" s="62">
        <v>240.9264</v>
      </c>
      <c r="E24" s="62">
        <v>317.63036249999999</v>
      </c>
      <c r="F24" s="62">
        <v>282.85857600000003</v>
      </c>
      <c r="G24" s="62">
        <v>282.80340200000001</v>
      </c>
      <c r="H24" s="63">
        <v>281.09606400000001</v>
      </c>
      <c r="I24" s="62">
        <v>150.73774499999999</v>
      </c>
      <c r="J24" s="62">
        <v>147.77587800000001</v>
      </c>
      <c r="K24" s="62">
        <v>184.78108800000001</v>
      </c>
      <c r="L24" s="62">
        <v>186.09412800000001</v>
      </c>
      <c r="M24" s="63">
        <v>174.6189325</v>
      </c>
      <c r="N24" s="62">
        <v>145.59811999999999</v>
      </c>
      <c r="O24" s="62">
        <v>187.8995295</v>
      </c>
      <c r="P24" s="62">
        <v>171.725472</v>
      </c>
      <c r="Q24" s="62">
        <v>141.33763350000001</v>
      </c>
      <c r="R24" s="63">
        <v>189.21600000000001</v>
      </c>
      <c r="T24" s="33"/>
      <c r="U24" s="25">
        <v>4</v>
      </c>
      <c r="V24" s="62">
        <v>203.97877500000001</v>
      </c>
      <c r="W24" s="62">
        <v>305.04247299999997</v>
      </c>
      <c r="X24" s="62">
        <v>212.4893385</v>
      </c>
      <c r="Y24" s="62">
        <v>244.57679999999999</v>
      </c>
      <c r="Z24" s="63">
        <v>247.54114999999999</v>
      </c>
      <c r="AA24" s="62">
        <v>165.6859335</v>
      </c>
      <c r="AB24" s="62">
        <v>133.12824699999999</v>
      </c>
      <c r="AC24" s="62">
        <v>136.49166249999999</v>
      </c>
      <c r="AD24" s="62">
        <v>98.4074265</v>
      </c>
      <c r="AE24" s="63">
        <v>160.05165600000001</v>
      </c>
      <c r="AF24" s="62">
        <v>120.415896</v>
      </c>
      <c r="AG24" s="62">
        <v>134.67715000000001</v>
      </c>
      <c r="AH24" s="62">
        <v>110.63808</v>
      </c>
      <c r="AI24" s="62">
        <v>130.252118</v>
      </c>
      <c r="AJ24" s="63">
        <v>193.485996</v>
      </c>
    </row>
    <row r="25" spans="2:36">
      <c r="B25" s="33"/>
      <c r="C25" s="19">
        <v>7</v>
      </c>
      <c r="D25" s="62">
        <v>362.25975899999997</v>
      </c>
      <c r="E25" s="62">
        <v>421.00535400000001</v>
      </c>
      <c r="F25" s="62">
        <v>405.20564999999999</v>
      </c>
      <c r="G25" s="62">
        <v>320.82104299999997</v>
      </c>
      <c r="H25" s="63">
        <v>358.44663200000002</v>
      </c>
      <c r="I25" s="62">
        <v>227.28559999999999</v>
      </c>
      <c r="J25" s="62">
        <v>231.6104875</v>
      </c>
      <c r="K25" s="62">
        <v>316.46159999999998</v>
      </c>
      <c r="L25" s="62">
        <v>272.34835199999998</v>
      </c>
      <c r="M25" s="63">
        <v>317.28668399999998</v>
      </c>
      <c r="N25" s="62">
        <v>223.01865000000001</v>
      </c>
      <c r="O25" s="62">
        <v>223.37407999999999</v>
      </c>
      <c r="P25" s="62">
        <v>207.183368</v>
      </c>
      <c r="Q25" s="62">
        <v>225.66958199999999</v>
      </c>
      <c r="R25" s="63">
        <v>267.86841750000002</v>
      </c>
      <c r="T25" s="33"/>
      <c r="U25" s="19">
        <v>7</v>
      </c>
      <c r="V25" s="62">
        <v>276.45520049999999</v>
      </c>
      <c r="W25" s="62">
        <v>261.41893750000003</v>
      </c>
      <c r="X25" s="62">
        <v>286.01903650000003</v>
      </c>
      <c r="Y25" s="62">
        <v>280.60940599999998</v>
      </c>
      <c r="Z25" s="63">
        <v>276.12957599999999</v>
      </c>
      <c r="AA25" s="62">
        <v>168.26661250000001</v>
      </c>
      <c r="AB25" s="62">
        <v>148.506652</v>
      </c>
      <c r="AC25" s="62">
        <v>177.93494999999999</v>
      </c>
      <c r="AD25" s="62">
        <v>166.617088</v>
      </c>
      <c r="AE25" s="63">
        <v>223.25761800000001</v>
      </c>
      <c r="AF25" s="62">
        <v>102.125286</v>
      </c>
      <c r="AG25" s="62">
        <v>152.99091200000001</v>
      </c>
      <c r="AH25" s="62">
        <v>145.68153749999999</v>
      </c>
      <c r="AI25" s="62">
        <v>152.58326400000001</v>
      </c>
      <c r="AJ25" s="63">
        <v>229.56827849999999</v>
      </c>
    </row>
    <row r="26" spans="2:36">
      <c r="B26" s="33"/>
      <c r="C26" s="19">
        <v>11</v>
      </c>
      <c r="D26" s="62">
        <v>492.56115</v>
      </c>
      <c r="E26" s="62">
        <v>618.02048200000002</v>
      </c>
      <c r="F26" s="62">
        <v>705.37725</v>
      </c>
      <c r="G26" s="62">
        <v>528.8930795</v>
      </c>
      <c r="H26" s="63">
        <v>637.60881600000005</v>
      </c>
      <c r="I26" s="62">
        <v>395.83179999999999</v>
      </c>
      <c r="J26" s="62">
        <v>303.150848</v>
      </c>
      <c r="K26" s="62">
        <v>426.03422399999999</v>
      </c>
      <c r="L26" s="62">
        <v>325.89044999999999</v>
      </c>
      <c r="M26" s="63">
        <v>315.44361900000001</v>
      </c>
      <c r="N26" s="62">
        <v>293.89059049999997</v>
      </c>
      <c r="O26" s="62">
        <v>298.804822</v>
      </c>
      <c r="P26" s="62">
        <v>205.88761700000001</v>
      </c>
      <c r="Q26" s="62">
        <v>219.60379950000001</v>
      </c>
      <c r="R26" s="63">
        <v>247.52888999999999</v>
      </c>
      <c r="T26" s="33"/>
      <c r="U26" s="19">
        <v>11</v>
      </c>
      <c r="V26" s="62">
        <v>436.37337150000002</v>
      </c>
      <c r="W26" s="62">
        <v>393.51362699999999</v>
      </c>
      <c r="X26" s="62">
        <v>557.38355850000005</v>
      </c>
      <c r="Y26" s="62">
        <v>429.50726700000001</v>
      </c>
      <c r="Z26" s="63">
        <v>394.775848</v>
      </c>
      <c r="AA26" s="62">
        <v>160.66986249999999</v>
      </c>
      <c r="AB26" s="62">
        <v>237.44442100000001</v>
      </c>
      <c r="AC26" s="62">
        <v>208.01126400000001</v>
      </c>
      <c r="AD26" s="62">
        <v>149.72876099999999</v>
      </c>
      <c r="AE26" s="63">
        <v>168.320696</v>
      </c>
      <c r="AF26" s="62">
        <v>96.884360000000001</v>
      </c>
      <c r="AG26" s="62">
        <v>148.78639999999999</v>
      </c>
      <c r="AH26" s="62">
        <v>111.527626</v>
      </c>
      <c r="AI26" s="62">
        <v>109.133082</v>
      </c>
      <c r="AJ26" s="63">
        <v>177.22665000000001</v>
      </c>
    </row>
    <row r="27" spans="2:36">
      <c r="B27" s="33"/>
      <c r="C27" s="19">
        <v>14</v>
      </c>
      <c r="D27" s="62">
        <v>716.63005950000002</v>
      </c>
      <c r="E27" s="62">
        <v>844.46218799999997</v>
      </c>
      <c r="F27" s="62">
        <v>848.70284849999996</v>
      </c>
      <c r="G27" s="62">
        <v>623.22853599999996</v>
      </c>
      <c r="H27" s="63">
        <v>862.56060000000002</v>
      </c>
      <c r="I27" s="62">
        <v>366.63024999999999</v>
      </c>
      <c r="J27" s="62">
        <v>283.42886149999998</v>
      </c>
      <c r="K27" s="62">
        <v>441.42009999999999</v>
      </c>
      <c r="L27" s="62">
        <v>404.90944200000001</v>
      </c>
      <c r="M27" s="63">
        <v>365.57764800000001</v>
      </c>
      <c r="N27" s="62">
        <v>313.15290399999998</v>
      </c>
      <c r="O27" s="62">
        <v>439.60321599999997</v>
      </c>
      <c r="P27" s="62">
        <v>250.2724</v>
      </c>
      <c r="Q27" s="62">
        <v>262.19635199999999</v>
      </c>
      <c r="R27" s="63">
        <v>336.49437599999999</v>
      </c>
      <c r="T27" s="33"/>
      <c r="U27" s="19">
        <v>14</v>
      </c>
      <c r="V27" s="62">
        <v>632.82848750000005</v>
      </c>
      <c r="W27" s="62">
        <v>469.39677399999999</v>
      </c>
      <c r="X27" s="62">
        <v>776.22489949999999</v>
      </c>
      <c r="Y27" s="62">
        <v>462.25067849999999</v>
      </c>
      <c r="Z27" s="63">
        <v>471.07589200000001</v>
      </c>
      <c r="AA27" s="62">
        <v>212.37907899999999</v>
      </c>
      <c r="AB27" s="62">
        <v>252.21478400000001</v>
      </c>
      <c r="AC27" s="62">
        <v>222.0872</v>
      </c>
      <c r="AD27" s="62">
        <v>187.92252149999999</v>
      </c>
      <c r="AE27" s="63">
        <v>166.83175600000001</v>
      </c>
      <c r="AF27" s="62">
        <v>118.9517625</v>
      </c>
      <c r="AG27" s="62">
        <v>224.72296</v>
      </c>
      <c r="AH27" s="62">
        <v>136.09555599999999</v>
      </c>
      <c r="AI27" s="62">
        <v>171.96768</v>
      </c>
      <c r="AJ27" s="63">
        <v>227.60499999999999</v>
      </c>
    </row>
    <row r="28" spans="2:36" ht="15.5">
      <c r="B28" s="33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T28" s="33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</row>
    <row r="29" spans="2:36" ht="15.5">
      <c r="B29" s="33" t="s">
        <v>238</v>
      </c>
      <c r="C29" s="32"/>
      <c r="D29" s="20" t="s">
        <v>186</v>
      </c>
      <c r="E29" s="20"/>
      <c r="F29" s="20"/>
      <c r="G29" s="15"/>
      <c r="H29" s="15"/>
      <c r="I29" s="20"/>
      <c r="J29" s="20"/>
      <c r="K29" s="20"/>
      <c r="L29" s="15"/>
      <c r="M29" s="15"/>
      <c r="N29" s="15"/>
      <c r="O29" s="15"/>
      <c r="P29" s="15"/>
      <c r="Q29" s="15"/>
      <c r="R29" s="15"/>
      <c r="T29" s="33" t="s">
        <v>118</v>
      </c>
      <c r="U29" s="32"/>
      <c r="V29" s="20" t="s">
        <v>186</v>
      </c>
      <c r="W29" s="20"/>
      <c r="X29" s="20"/>
      <c r="Y29" s="15"/>
      <c r="Z29" s="15"/>
      <c r="AA29" s="20"/>
      <c r="AB29" s="20"/>
      <c r="AC29" s="20"/>
      <c r="AD29" s="15"/>
      <c r="AE29" s="15"/>
      <c r="AF29" s="15"/>
      <c r="AG29" s="15"/>
      <c r="AH29" s="15"/>
      <c r="AI29" s="15"/>
      <c r="AJ29" s="15"/>
    </row>
    <row r="30" spans="2:36" ht="15.5" thickBot="1">
      <c r="B30" s="2"/>
      <c r="C30" s="8" t="s">
        <v>183</v>
      </c>
      <c r="D30" s="9" t="s">
        <v>145</v>
      </c>
      <c r="E30" s="9"/>
      <c r="F30" s="9"/>
      <c r="G30" s="9"/>
      <c r="H30" s="22"/>
      <c r="I30" s="9" t="s">
        <v>184</v>
      </c>
      <c r="J30" s="9"/>
      <c r="K30" s="9"/>
      <c r="L30" s="9"/>
      <c r="M30" s="22"/>
      <c r="N30" s="9" t="s">
        <v>185</v>
      </c>
      <c r="O30" s="9"/>
      <c r="P30" s="9"/>
      <c r="Q30" s="9"/>
      <c r="R30" s="22"/>
      <c r="T30" s="2"/>
      <c r="U30" s="8" t="s">
        <v>183</v>
      </c>
      <c r="V30" s="9" t="s">
        <v>145</v>
      </c>
      <c r="W30" s="9"/>
      <c r="X30" s="9"/>
      <c r="Y30" s="9"/>
      <c r="Z30" s="22"/>
      <c r="AA30" s="9" t="s">
        <v>184</v>
      </c>
      <c r="AB30" s="9"/>
      <c r="AC30" s="9"/>
      <c r="AD30" s="9"/>
      <c r="AE30" s="22"/>
      <c r="AF30" s="9" t="s">
        <v>185</v>
      </c>
      <c r="AG30" s="9"/>
      <c r="AH30" s="9"/>
      <c r="AI30" s="9"/>
      <c r="AJ30" s="22"/>
    </row>
    <row r="31" spans="2:36" ht="14.5" thickTop="1">
      <c r="B31" s="2"/>
      <c r="C31" s="19">
        <v>0</v>
      </c>
      <c r="D31" s="62">
        <v>23.99</v>
      </c>
      <c r="E31" s="62">
        <v>20.350000000000001</v>
      </c>
      <c r="F31" s="62">
        <v>23.06</v>
      </c>
      <c r="G31" s="62">
        <v>27.35</v>
      </c>
      <c r="H31" s="63">
        <v>25.56</v>
      </c>
      <c r="I31" s="62">
        <v>26.78</v>
      </c>
      <c r="J31" s="62">
        <v>25.47</v>
      </c>
      <c r="K31" s="62">
        <v>22.78</v>
      </c>
      <c r="L31" s="62">
        <v>23.82</v>
      </c>
      <c r="M31" s="63">
        <v>24.24</v>
      </c>
      <c r="N31" s="62">
        <v>25.04</v>
      </c>
      <c r="O31" s="62">
        <v>23.97</v>
      </c>
      <c r="P31" s="62">
        <v>24.97</v>
      </c>
      <c r="Q31" s="62">
        <v>22.78</v>
      </c>
      <c r="R31" s="63">
        <v>24.55</v>
      </c>
      <c r="T31" s="2"/>
      <c r="U31" s="19">
        <v>0</v>
      </c>
      <c r="V31" s="62">
        <v>23.18</v>
      </c>
      <c r="W31" s="62">
        <v>25.08</v>
      </c>
      <c r="X31" s="62">
        <v>26.33</v>
      </c>
      <c r="Y31" s="62">
        <v>26.47</v>
      </c>
      <c r="Z31" s="63">
        <v>25.98</v>
      </c>
      <c r="AA31" s="62">
        <v>24.37</v>
      </c>
      <c r="AB31" s="62">
        <v>24.01</v>
      </c>
      <c r="AC31" s="62">
        <v>23.34</v>
      </c>
      <c r="AD31" s="62">
        <v>22.37</v>
      </c>
      <c r="AE31" s="63">
        <v>27.81</v>
      </c>
      <c r="AF31" s="62">
        <v>23.54</v>
      </c>
      <c r="AG31" s="62">
        <v>24.83</v>
      </c>
      <c r="AH31" s="62">
        <v>26.41</v>
      </c>
      <c r="AI31" s="62">
        <v>27.08</v>
      </c>
      <c r="AJ31" s="63">
        <v>24.31</v>
      </c>
    </row>
    <row r="32" spans="2:36">
      <c r="B32" s="2"/>
      <c r="C32" s="25">
        <v>4</v>
      </c>
      <c r="D32" s="62">
        <v>24.65</v>
      </c>
      <c r="E32" s="62">
        <v>19.39</v>
      </c>
      <c r="F32" s="62">
        <v>23.11</v>
      </c>
      <c r="G32" s="62">
        <v>28.14</v>
      </c>
      <c r="H32" s="63">
        <v>24.61</v>
      </c>
      <c r="I32" s="62">
        <v>27.61</v>
      </c>
      <c r="J32" s="62">
        <v>26.34</v>
      </c>
      <c r="K32" s="62">
        <v>23.44</v>
      </c>
      <c r="L32" s="62">
        <v>24.72</v>
      </c>
      <c r="M32" s="63">
        <v>24.49</v>
      </c>
      <c r="N32" s="62">
        <v>25.3</v>
      </c>
      <c r="O32" s="62">
        <v>25.38</v>
      </c>
      <c r="P32" s="62">
        <v>25.48</v>
      </c>
      <c r="Q32" s="62">
        <v>23.29</v>
      </c>
      <c r="R32" s="63">
        <v>24.23</v>
      </c>
      <c r="T32" s="2"/>
      <c r="U32" s="25">
        <v>4</v>
      </c>
      <c r="V32" s="62">
        <v>23</v>
      </c>
      <c r="W32" s="62">
        <v>25.23</v>
      </c>
      <c r="X32" s="62">
        <v>26.97</v>
      </c>
      <c r="Y32" s="62">
        <v>27.47</v>
      </c>
      <c r="Z32" s="63">
        <v>26.48</v>
      </c>
      <c r="AA32" s="62">
        <v>24.56</v>
      </c>
      <c r="AB32" s="62">
        <v>25.35</v>
      </c>
      <c r="AC32" s="62">
        <v>23.62</v>
      </c>
      <c r="AD32" s="62">
        <v>22.85</v>
      </c>
      <c r="AE32" s="63">
        <v>29.03</v>
      </c>
      <c r="AF32" s="62">
        <v>23.9</v>
      </c>
      <c r="AG32" s="62">
        <v>25.63</v>
      </c>
      <c r="AH32" s="62">
        <v>27.3</v>
      </c>
      <c r="AI32" s="62">
        <v>27.95</v>
      </c>
      <c r="AJ32" s="63">
        <v>24.7</v>
      </c>
    </row>
    <row r="33" spans="2:36">
      <c r="B33" s="2"/>
      <c r="C33" s="19">
        <v>7</v>
      </c>
      <c r="D33" s="62">
        <v>25.24</v>
      </c>
      <c r="E33" s="62">
        <v>18.829999999999998</v>
      </c>
      <c r="F33" s="62">
        <v>23.61</v>
      </c>
      <c r="G33" s="62">
        <v>28.77</v>
      </c>
      <c r="H33" s="63">
        <v>25.6</v>
      </c>
      <c r="I33" s="62">
        <v>27.67</v>
      </c>
      <c r="J33" s="62">
        <v>26.34</v>
      </c>
      <c r="K33" s="62">
        <v>24.77</v>
      </c>
      <c r="L33" s="62">
        <v>23.14</v>
      </c>
      <c r="M33" s="63">
        <v>25.16</v>
      </c>
      <c r="N33" s="62">
        <v>25.18</v>
      </c>
      <c r="O33" s="62">
        <v>25.43</v>
      </c>
      <c r="P33" s="62">
        <v>25.9</v>
      </c>
      <c r="Q33" s="62">
        <v>23.22</v>
      </c>
      <c r="R33" s="63">
        <v>24.46</v>
      </c>
      <c r="T33" s="2"/>
      <c r="U33" s="19">
        <v>7</v>
      </c>
      <c r="V33" s="62">
        <v>23.36</v>
      </c>
      <c r="W33" s="62">
        <v>25.35</v>
      </c>
      <c r="X33" s="62">
        <v>27.14</v>
      </c>
      <c r="Y33" s="62">
        <v>27.31</v>
      </c>
      <c r="Z33" s="63">
        <v>26.62</v>
      </c>
      <c r="AA33" s="62">
        <v>24.63</v>
      </c>
      <c r="AB33" s="62">
        <v>25.18</v>
      </c>
      <c r="AC33" s="62">
        <v>24.19</v>
      </c>
      <c r="AD33" s="62">
        <v>23.03</v>
      </c>
      <c r="AE33" s="63">
        <v>28.99</v>
      </c>
      <c r="AF33" s="62">
        <v>23.93</v>
      </c>
      <c r="AG33" s="62">
        <v>25.48</v>
      </c>
      <c r="AH33" s="62">
        <v>27.89</v>
      </c>
      <c r="AI33" s="62">
        <v>28.24</v>
      </c>
      <c r="AJ33" s="63">
        <v>24.93</v>
      </c>
    </row>
    <row r="34" spans="2:36">
      <c r="B34" s="2"/>
      <c r="C34" s="19">
        <v>11</v>
      </c>
      <c r="D34" s="62">
        <v>25.58</v>
      </c>
      <c r="E34" s="62">
        <v>19.14</v>
      </c>
      <c r="F34" s="62">
        <v>23.68</v>
      </c>
      <c r="G34" s="62">
        <v>27.88</v>
      </c>
      <c r="H34" s="63">
        <v>26.32</v>
      </c>
      <c r="I34" s="62">
        <v>27.67</v>
      </c>
      <c r="J34" s="62">
        <v>26.58</v>
      </c>
      <c r="K34" s="62">
        <v>24.56</v>
      </c>
      <c r="L34" s="62">
        <v>24.84</v>
      </c>
      <c r="M34" s="63">
        <v>22.96</v>
      </c>
      <c r="N34" s="62">
        <v>24.98</v>
      </c>
      <c r="O34" s="62">
        <v>25.22</v>
      </c>
      <c r="P34" s="62">
        <v>25.37</v>
      </c>
      <c r="Q34" s="62">
        <v>23.05</v>
      </c>
      <c r="R34" s="63">
        <v>24.51</v>
      </c>
      <c r="T34" s="2"/>
      <c r="U34" s="19">
        <v>11</v>
      </c>
      <c r="V34" s="62">
        <v>22.8</v>
      </c>
      <c r="W34" s="62">
        <v>23.86</v>
      </c>
      <c r="X34" s="62">
        <v>25.85</v>
      </c>
      <c r="Y34" s="62">
        <v>26.37</v>
      </c>
      <c r="Z34" s="63">
        <v>26.01</v>
      </c>
      <c r="AA34" s="62">
        <v>24.42</v>
      </c>
      <c r="AB34" s="62">
        <v>24.49</v>
      </c>
      <c r="AC34" s="62">
        <v>24.19</v>
      </c>
      <c r="AD34" s="62">
        <v>22.76</v>
      </c>
      <c r="AE34" s="63">
        <v>28.4</v>
      </c>
      <c r="AF34" s="62">
        <v>24.02</v>
      </c>
      <c r="AG34" s="62">
        <v>24.82</v>
      </c>
      <c r="AH34" s="62">
        <v>27.45</v>
      </c>
      <c r="AI34" s="62">
        <v>27.61</v>
      </c>
      <c r="AJ34" s="63">
        <v>24.83</v>
      </c>
    </row>
    <row r="35" spans="2:36">
      <c r="B35" s="2"/>
      <c r="C35" s="19">
        <v>14</v>
      </c>
      <c r="D35" s="62">
        <v>26.04</v>
      </c>
      <c r="E35" s="62">
        <v>18.41</v>
      </c>
      <c r="F35" s="62">
        <v>24.06</v>
      </c>
      <c r="G35" s="62">
        <v>28.91</v>
      </c>
      <c r="H35" s="63">
        <v>27.62</v>
      </c>
      <c r="I35" s="62">
        <v>28.16</v>
      </c>
      <c r="J35" s="62">
        <v>26.54</v>
      </c>
      <c r="K35" s="62">
        <v>25.03</v>
      </c>
      <c r="L35" s="62">
        <v>25</v>
      </c>
      <c r="M35" s="63">
        <v>23.67</v>
      </c>
      <c r="N35" s="62">
        <v>25.95</v>
      </c>
      <c r="O35" s="62">
        <v>25.96</v>
      </c>
      <c r="P35" s="62">
        <v>25.78</v>
      </c>
      <c r="Q35" s="62">
        <v>23.56</v>
      </c>
      <c r="R35" s="63">
        <v>25.79</v>
      </c>
      <c r="T35" s="2"/>
      <c r="U35" s="19">
        <v>14</v>
      </c>
      <c r="V35" s="62">
        <v>23.27</v>
      </c>
      <c r="W35" s="62">
        <v>23.79</v>
      </c>
      <c r="X35" s="62">
        <v>25.86</v>
      </c>
      <c r="Y35" s="62">
        <v>26.02</v>
      </c>
      <c r="Z35" s="63">
        <v>25.93</v>
      </c>
      <c r="AA35" s="62">
        <v>25.08</v>
      </c>
      <c r="AB35" s="62">
        <v>23.65</v>
      </c>
      <c r="AC35" s="62">
        <v>24.42</v>
      </c>
      <c r="AD35" s="62">
        <v>23.02</v>
      </c>
      <c r="AE35" s="63">
        <v>28.71</v>
      </c>
      <c r="AF35" s="62">
        <v>24.59</v>
      </c>
      <c r="AG35" s="62">
        <v>25.1</v>
      </c>
      <c r="AH35" s="62">
        <v>27.9</v>
      </c>
      <c r="AI35" s="62">
        <v>28.11</v>
      </c>
      <c r="AJ35" s="63">
        <v>25</v>
      </c>
    </row>
  </sheetData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64511-68D8-41C6-954D-60D6AC5A0504}">
  <dimension ref="A1:Z49"/>
  <sheetViews>
    <sheetView zoomScale="85" zoomScaleNormal="85" workbookViewId="0"/>
  </sheetViews>
  <sheetFormatPr defaultRowHeight="14"/>
  <cols>
    <col min="1" max="1" width="18.1640625" customWidth="1"/>
    <col min="2" max="2" width="6.6640625" bestFit="1" customWidth="1"/>
    <col min="3" max="3" width="5" bestFit="1" customWidth="1"/>
    <col min="4" max="5" width="7.9140625" bestFit="1" customWidth="1"/>
    <col min="6" max="6" width="6.6640625" bestFit="1" customWidth="1"/>
    <col min="7" max="7" width="7.9140625" bestFit="1" customWidth="1"/>
    <col min="8" max="9" width="6.6640625" bestFit="1" customWidth="1"/>
    <col min="10" max="10" width="7.9140625" bestFit="1" customWidth="1"/>
    <col min="11" max="11" width="6.6640625" bestFit="1" customWidth="1"/>
    <col min="12" max="12" width="7.9140625" bestFit="1" customWidth="1"/>
    <col min="13" max="13" width="6.6640625" bestFit="1" customWidth="1"/>
    <col min="14" max="14" width="3.58203125" customWidth="1"/>
    <col min="15" max="16" width="5.6640625" bestFit="1" customWidth="1"/>
    <col min="17" max="21" width="7" bestFit="1" customWidth="1"/>
    <col min="22" max="22" width="7.9140625" bestFit="1" customWidth="1"/>
    <col min="23" max="26" width="7" bestFit="1" customWidth="1"/>
  </cols>
  <sheetData>
    <row r="1" spans="1:26" ht="18">
      <c r="A1" s="47" t="s">
        <v>302</v>
      </c>
    </row>
    <row r="2" spans="1:26" ht="14.5">
      <c r="A2" s="50" t="s">
        <v>181</v>
      </c>
    </row>
    <row r="3" spans="1:26" ht="18"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7">
      <c r="B4" s="33" t="s">
        <v>244</v>
      </c>
      <c r="C4" s="32"/>
      <c r="D4" s="20" t="s">
        <v>182</v>
      </c>
      <c r="E4" s="20"/>
      <c r="F4" s="20"/>
      <c r="G4" s="15"/>
      <c r="H4" s="15"/>
      <c r="I4" s="20"/>
      <c r="J4" s="20"/>
      <c r="K4" s="20"/>
      <c r="L4" s="15"/>
      <c r="M4" s="15"/>
      <c r="O4" s="33" t="s">
        <v>109</v>
      </c>
      <c r="P4" s="32"/>
      <c r="Q4" s="20" t="s">
        <v>182</v>
      </c>
      <c r="R4" s="20"/>
      <c r="S4" s="20"/>
      <c r="T4" s="15"/>
      <c r="U4" s="15"/>
      <c r="V4" s="20"/>
      <c r="W4" s="20"/>
      <c r="X4" s="20"/>
      <c r="Y4" s="15"/>
      <c r="Z4" s="15"/>
    </row>
    <row r="5" spans="1:26" ht="15.5" thickBot="1">
      <c r="B5" s="33"/>
      <c r="C5" s="8" t="s">
        <v>183</v>
      </c>
      <c r="D5" s="9" t="s">
        <v>245</v>
      </c>
      <c r="E5" s="9"/>
      <c r="F5" s="9"/>
      <c r="G5" s="9"/>
      <c r="H5" s="22"/>
      <c r="I5" s="9" t="s">
        <v>246</v>
      </c>
      <c r="J5" s="9"/>
      <c r="K5" s="9"/>
      <c r="L5" s="9"/>
      <c r="M5" s="22"/>
      <c r="O5" s="33"/>
      <c r="P5" s="8" t="s">
        <v>183</v>
      </c>
      <c r="Q5" s="9" t="s">
        <v>245</v>
      </c>
      <c r="R5" s="9"/>
      <c r="S5" s="9"/>
      <c r="T5" s="9"/>
      <c r="U5" s="22"/>
      <c r="V5" s="9" t="s">
        <v>246</v>
      </c>
      <c r="W5" s="9"/>
      <c r="X5" s="9"/>
      <c r="Y5" s="9"/>
      <c r="Z5" s="22"/>
    </row>
    <row r="6" spans="1:26" ht="14.5" thickTop="1">
      <c r="B6" s="33"/>
      <c r="C6" s="19">
        <v>1</v>
      </c>
      <c r="D6" s="112">
        <v>99.14</v>
      </c>
      <c r="E6" s="112">
        <v>129.74</v>
      </c>
      <c r="F6" s="112">
        <v>123.13</v>
      </c>
      <c r="G6" s="112">
        <v>117.82</v>
      </c>
      <c r="H6" s="113">
        <v>112.19</v>
      </c>
      <c r="I6" s="112">
        <v>133.56</v>
      </c>
      <c r="J6" s="112">
        <v>100.31</v>
      </c>
      <c r="K6" s="112">
        <v>122.56</v>
      </c>
      <c r="L6" s="112">
        <v>118.18</v>
      </c>
      <c r="M6" s="113">
        <v>103.43</v>
      </c>
      <c r="O6" s="33"/>
      <c r="P6" s="19">
        <v>1</v>
      </c>
      <c r="Q6" s="112">
        <v>187.64</v>
      </c>
      <c r="R6" s="112">
        <v>216.58</v>
      </c>
      <c r="S6" s="112">
        <v>164.23</v>
      </c>
      <c r="T6" s="112">
        <v>215.05</v>
      </c>
      <c r="U6" s="113">
        <v>191.52</v>
      </c>
      <c r="V6" s="112">
        <v>215.61</v>
      </c>
      <c r="W6" s="112">
        <v>201.48</v>
      </c>
      <c r="X6" s="112">
        <v>193.61</v>
      </c>
      <c r="Y6" s="112">
        <v>186.46</v>
      </c>
      <c r="Z6" s="113">
        <v>189.33</v>
      </c>
    </row>
    <row r="7" spans="1:26">
      <c r="B7" s="33"/>
      <c r="C7" s="25">
        <v>4</v>
      </c>
      <c r="D7" s="112">
        <v>153.52000000000001</v>
      </c>
      <c r="E7" s="112">
        <v>153.68</v>
      </c>
      <c r="F7" s="112">
        <v>135.07</v>
      </c>
      <c r="G7" s="112">
        <v>150.37</v>
      </c>
      <c r="H7" s="113">
        <v>139.56</v>
      </c>
      <c r="I7" s="112">
        <v>157.99</v>
      </c>
      <c r="J7" s="112">
        <v>133.65</v>
      </c>
      <c r="K7" s="112">
        <v>142.46</v>
      </c>
      <c r="L7" s="112">
        <v>141.61000000000001</v>
      </c>
      <c r="M7" s="113">
        <v>130.44</v>
      </c>
      <c r="O7" s="33"/>
      <c r="P7" s="25">
        <v>3</v>
      </c>
      <c r="Q7" s="112">
        <v>341.01</v>
      </c>
      <c r="R7" s="112">
        <v>370.22</v>
      </c>
      <c r="S7" s="112">
        <v>236.07</v>
      </c>
      <c r="T7" s="112">
        <v>324.19</v>
      </c>
      <c r="U7" s="113">
        <v>233.52</v>
      </c>
      <c r="V7" s="112">
        <v>351.35</v>
      </c>
      <c r="W7" s="112">
        <v>295.67</v>
      </c>
      <c r="X7" s="112">
        <v>302.63</v>
      </c>
      <c r="Y7" s="112">
        <v>333.66</v>
      </c>
      <c r="Z7" s="113">
        <v>273.82</v>
      </c>
    </row>
    <row r="8" spans="1:26">
      <c r="B8" s="33"/>
      <c r="C8" s="25">
        <v>6</v>
      </c>
      <c r="D8" s="112">
        <v>160.30000000000001</v>
      </c>
      <c r="E8" s="112">
        <v>186.17</v>
      </c>
      <c r="F8" s="112">
        <v>179.74</v>
      </c>
      <c r="G8" s="112">
        <v>221.51</v>
      </c>
      <c r="H8" s="113">
        <v>190.5</v>
      </c>
      <c r="I8" s="112">
        <v>124.67</v>
      </c>
      <c r="J8" s="112">
        <v>124.13</v>
      </c>
      <c r="K8" s="112">
        <v>107.27</v>
      </c>
      <c r="L8" s="112">
        <v>142.25</v>
      </c>
      <c r="M8" s="113">
        <v>130.68</v>
      </c>
      <c r="O8" s="33"/>
      <c r="P8" s="25">
        <v>6</v>
      </c>
      <c r="Q8" s="112">
        <v>553.82000000000005</v>
      </c>
      <c r="R8" s="112">
        <v>434.17</v>
      </c>
      <c r="S8" s="112">
        <v>358.5</v>
      </c>
      <c r="T8" s="112">
        <v>382.89</v>
      </c>
      <c r="U8" s="113">
        <v>337.69</v>
      </c>
      <c r="V8" s="112">
        <v>419.17</v>
      </c>
      <c r="W8" s="112">
        <v>356.57</v>
      </c>
      <c r="X8" s="112">
        <v>356.33</v>
      </c>
      <c r="Y8" s="112">
        <v>437.08</v>
      </c>
      <c r="Z8" s="113">
        <v>355.89</v>
      </c>
    </row>
    <row r="9" spans="1:26">
      <c r="B9" s="33"/>
      <c r="C9" s="25">
        <v>8</v>
      </c>
      <c r="D9" s="112">
        <v>271.98</v>
      </c>
      <c r="E9" s="112">
        <v>234.57</v>
      </c>
      <c r="F9" s="112">
        <v>223.11</v>
      </c>
      <c r="G9" s="112">
        <v>298.94</v>
      </c>
      <c r="H9" s="113">
        <v>266.95</v>
      </c>
      <c r="I9" s="112">
        <v>78.91</v>
      </c>
      <c r="J9" s="112">
        <v>85.82</v>
      </c>
      <c r="K9" s="112">
        <v>84.18</v>
      </c>
      <c r="L9" s="112">
        <v>95.01</v>
      </c>
      <c r="M9" s="113">
        <v>106.75</v>
      </c>
      <c r="O9" s="33"/>
      <c r="P9" s="25">
        <v>8</v>
      </c>
      <c r="Q9" s="112">
        <v>626.26</v>
      </c>
      <c r="R9" s="112">
        <v>545.17999999999995</v>
      </c>
      <c r="S9" s="112">
        <v>454.7</v>
      </c>
      <c r="T9" s="112">
        <v>480.72</v>
      </c>
      <c r="U9" s="113">
        <v>467.95</v>
      </c>
      <c r="V9" s="112">
        <v>518.08000000000004</v>
      </c>
      <c r="W9" s="112">
        <v>467.95</v>
      </c>
      <c r="X9" s="112">
        <v>462.68</v>
      </c>
      <c r="Y9" s="112">
        <v>586.37</v>
      </c>
      <c r="Z9" s="113">
        <v>443.79</v>
      </c>
    </row>
    <row r="10" spans="1:26">
      <c r="B10" s="33"/>
      <c r="C10" s="25">
        <v>11</v>
      </c>
      <c r="D10" s="112">
        <v>351.4</v>
      </c>
      <c r="E10" s="112">
        <v>359.9</v>
      </c>
      <c r="F10" s="112">
        <v>343.16</v>
      </c>
      <c r="G10" s="112">
        <v>500.43</v>
      </c>
      <c r="H10" s="113">
        <v>351.6</v>
      </c>
      <c r="I10" s="112">
        <v>53.47</v>
      </c>
      <c r="J10" s="112">
        <v>53.98</v>
      </c>
      <c r="K10" s="112">
        <v>78.42</v>
      </c>
      <c r="L10" s="112">
        <v>52.88</v>
      </c>
      <c r="M10" s="113">
        <v>81.52</v>
      </c>
      <c r="O10" s="33"/>
      <c r="P10" s="25">
        <v>10</v>
      </c>
      <c r="Q10" s="112">
        <v>707.08</v>
      </c>
      <c r="R10" s="112">
        <v>724.08</v>
      </c>
      <c r="S10" s="112">
        <v>555.88</v>
      </c>
      <c r="T10" s="112">
        <v>693.95</v>
      </c>
      <c r="U10" s="113">
        <v>589.66</v>
      </c>
      <c r="V10" s="112">
        <v>669.4</v>
      </c>
      <c r="W10" s="112">
        <v>580.83000000000004</v>
      </c>
      <c r="X10" s="112">
        <v>551.49</v>
      </c>
      <c r="Y10" s="112">
        <v>703.27</v>
      </c>
      <c r="Z10" s="113">
        <v>560.99</v>
      </c>
    </row>
    <row r="11" spans="1:26">
      <c r="B11" s="33"/>
      <c r="C11" s="25">
        <v>13</v>
      </c>
      <c r="D11" s="112">
        <v>523.08000000000004</v>
      </c>
      <c r="E11" s="112">
        <v>504.43</v>
      </c>
      <c r="F11" s="112">
        <v>478.27</v>
      </c>
      <c r="G11" s="112">
        <v>667.25</v>
      </c>
      <c r="H11" s="113">
        <v>422.21</v>
      </c>
      <c r="I11" s="112">
        <v>49.62</v>
      </c>
      <c r="J11" s="112">
        <v>45.91</v>
      </c>
      <c r="K11" s="112">
        <v>69.59</v>
      </c>
      <c r="L11" s="112">
        <v>52.24</v>
      </c>
      <c r="M11" s="113">
        <v>67.64</v>
      </c>
      <c r="O11" s="33"/>
      <c r="P11" s="25">
        <v>13</v>
      </c>
      <c r="Q11" s="112">
        <v>836.08</v>
      </c>
      <c r="R11" s="112">
        <v>800.19</v>
      </c>
      <c r="S11" s="112">
        <v>756.04</v>
      </c>
      <c r="T11" s="112">
        <v>805.09</v>
      </c>
      <c r="U11" s="113">
        <v>795.12</v>
      </c>
      <c r="V11" s="112">
        <v>914.21</v>
      </c>
      <c r="W11" s="112">
        <v>708.91</v>
      </c>
      <c r="X11" s="112">
        <v>574.58000000000004</v>
      </c>
      <c r="Y11" s="112">
        <v>869.12</v>
      </c>
      <c r="Z11" s="113">
        <v>690.03</v>
      </c>
    </row>
    <row r="12" spans="1:26">
      <c r="C12" s="25">
        <v>15</v>
      </c>
      <c r="D12" s="112">
        <v>612.48</v>
      </c>
      <c r="E12" s="112">
        <v>687.91</v>
      </c>
      <c r="F12" s="112">
        <v>533.14</v>
      </c>
      <c r="G12" s="112">
        <v>853.51</v>
      </c>
      <c r="H12" s="113">
        <v>471.39</v>
      </c>
      <c r="I12" s="112">
        <v>45.54</v>
      </c>
      <c r="J12" s="112">
        <v>44.49</v>
      </c>
      <c r="K12" s="112">
        <v>61.26</v>
      </c>
      <c r="L12" s="112">
        <v>44.04</v>
      </c>
      <c r="M12" s="113">
        <v>47.91</v>
      </c>
      <c r="P12" s="25">
        <v>15</v>
      </c>
      <c r="Q12" s="112">
        <v>879.98</v>
      </c>
      <c r="R12" s="112">
        <v>969.07</v>
      </c>
      <c r="S12" s="112">
        <v>914</v>
      </c>
      <c r="T12" s="112">
        <v>901.01</v>
      </c>
      <c r="U12" s="113">
        <v>848.52</v>
      </c>
      <c r="V12" s="112">
        <v>1034.28</v>
      </c>
      <c r="W12" s="112">
        <v>805.5</v>
      </c>
      <c r="X12" s="112">
        <v>617.63</v>
      </c>
      <c r="Y12" s="112">
        <v>979.23</v>
      </c>
      <c r="Z12" s="113">
        <v>755.62</v>
      </c>
    </row>
    <row r="13" spans="1:26" ht="15.5">
      <c r="B13" s="2"/>
      <c r="C13" s="19">
        <v>18</v>
      </c>
      <c r="D13" s="112">
        <v>810.26</v>
      </c>
      <c r="E13" s="112">
        <v>938</v>
      </c>
      <c r="F13" s="112">
        <v>626.22</v>
      </c>
      <c r="G13" s="112">
        <v>1104.4000000000001</v>
      </c>
      <c r="H13" s="113">
        <v>624.49</v>
      </c>
      <c r="I13" s="112">
        <v>45.03</v>
      </c>
      <c r="J13" s="112">
        <v>42.06</v>
      </c>
      <c r="K13" s="112">
        <v>58.23</v>
      </c>
      <c r="L13" s="112">
        <v>43.66</v>
      </c>
      <c r="M13" s="113">
        <v>44.45</v>
      </c>
      <c r="O13" s="2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5.5">
      <c r="B14" s="2"/>
      <c r="C14" s="19">
        <v>20</v>
      </c>
      <c r="D14" s="112">
        <v>1020.71</v>
      </c>
      <c r="E14" s="112">
        <v>1068.3599999999999</v>
      </c>
      <c r="F14" s="112">
        <v>723.01</v>
      </c>
      <c r="G14" s="112">
        <v>1409.47</v>
      </c>
      <c r="H14" s="113">
        <v>745.98</v>
      </c>
      <c r="I14" s="112">
        <v>38.56</v>
      </c>
      <c r="J14" s="112">
        <v>38.11</v>
      </c>
      <c r="K14" s="112">
        <v>29.05</v>
      </c>
      <c r="L14" s="112">
        <v>43.36</v>
      </c>
      <c r="M14" s="113">
        <v>39.35</v>
      </c>
      <c r="O14" s="33" t="s">
        <v>109</v>
      </c>
      <c r="P14" s="32"/>
      <c r="Q14" s="20" t="s">
        <v>186</v>
      </c>
      <c r="R14" s="20"/>
      <c r="S14" s="20"/>
      <c r="T14" s="15"/>
      <c r="U14" s="15"/>
      <c r="V14" s="20"/>
      <c r="W14" s="20"/>
      <c r="X14" s="20"/>
      <c r="Y14" s="15"/>
      <c r="Z14" s="15"/>
    </row>
    <row r="15" spans="1:26" ht="15.5" thickBot="1">
      <c r="B15" s="2"/>
      <c r="C15" s="19">
        <v>22</v>
      </c>
      <c r="D15" s="112">
        <v>1254.96</v>
      </c>
      <c r="E15" s="112">
        <v>1196.52</v>
      </c>
      <c r="F15" s="112">
        <v>789.67</v>
      </c>
      <c r="G15" s="112">
        <v>1602.42</v>
      </c>
      <c r="H15" s="113">
        <v>859.93</v>
      </c>
      <c r="I15" s="112">
        <v>28.24</v>
      </c>
      <c r="J15" s="112">
        <v>23.78</v>
      </c>
      <c r="K15" s="112">
        <v>25.39</v>
      </c>
      <c r="L15" s="112">
        <v>32.950000000000003</v>
      </c>
      <c r="M15" s="113">
        <v>24.56</v>
      </c>
      <c r="O15" s="2"/>
      <c r="P15" s="8" t="s">
        <v>183</v>
      </c>
      <c r="Q15" s="9" t="s">
        <v>245</v>
      </c>
      <c r="R15" s="9"/>
      <c r="S15" s="9"/>
      <c r="T15" s="9"/>
      <c r="U15" s="22"/>
      <c r="V15" s="9" t="s">
        <v>246</v>
      </c>
      <c r="W15" s="9"/>
      <c r="X15" s="9"/>
      <c r="Y15" s="9"/>
      <c r="Z15" s="22"/>
    </row>
    <row r="16" spans="1:26" ht="16" thickTop="1">
      <c r="B16" s="2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P16" s="19">
        <v>1</v>
      </c>
      <c r="Q16" s="112">
        <v>18.850000000000001</v>
      </c>
      <c r="R16" s="112">
        <v>21.13</v>
      </c>
      <c r="S16" s="112">
        <v>20.440000000000001</v>
      </c>
      <c r="T16" s="112">
        <v>17.79</v>
      </c>
      <c r="U16" s="113">
        <v>16.559999999999999</v>
      </c>
      <c r="V16" s="112">
        <v>18.04</v>
      </c>
      <c r="W16" s="112">
        <v>17.66</v>
      </c>
      <c r="X16" s="112">
        <v>20.46</v>
      </c>
      <c r="Y16" s="112">
        <v>18.28</v>
      </c>
      <c r="Z16" s="113">
        <v>19.87</v>
      </c>
    </row>
    <row r="17" spans="2:26" ht="15.5">
      <c r="B17" s="33" t="s">
        <v>244</v>
      </c>
      <c r="C17" s="32"/>
      <c r="D17" s="20" t="s">
        <v>186</v>
      </c>
      <c r="E17" s="20"/>
      <c r="F17" s="20"/>
      <c r="G17" s="15"/>
      <c r="H17" s="15"/>
      <c r="I17" s="20"/>
      <c r="J17" s="20"/>
      <c r="K17" s="20"/>
      <c r="L17" s="15"/>
      <c r="M17" s="15"/>
      <c r="P17" s="25">
        <v>3</v>
      </c>
      <c r="Q17" s="112">
        <v>18.98</v>
      </c>
      <c r="R17" s="112">
        <v>21.67</v>
      </c>
      <c r="S17" s="112">
        <v>20.18</v>
      </c>
      <c r="T17" s="112">
        <v>18.21</v>
      </c>
      <c r="U17" s="113">
        <v>16.89</v>
      </c>
      <c r="V17" s="112">
        <v>18.62</v>
      </c>
      <c r="W17" s="112">
        <v>18.37</v>
      </c>
      <c r="X17" s="112">
        <v>21.2</v>
      </c>
      <c r="Y17" s="112">
        <v>19.11</v>
      </c>
      <c r="Z17" s="113">
        <v>20.61</v>
      </c>
    </row>
    <row r="18" spans="2:26" ht="15.5" thickBot="1">
      <c r="B18" s="2"/>
      <c r="C18" s="8" t="s">
        <v>183</v>
      </c>
      <c r="D18" s="9" t="s">
        <v>245</v>
      </c>
      <c r="E18" s="9"/>
      <c r="F18" s="9"/>
      <c r="G18" s="9"/>
      <c r="H18" s="22"/>
      <c r="I18" s="9" t="s">
        <v>246</v>
      </c>
      <c r="J18" s="9"/>
      <c r="K18" s="9"/>
      <c r="L18" s="9"/>
      <c r="M18" s="22"/>
      <c r="P18" s="19">
        <v>6</v>
      </c>
      <c r="Q18" s="112">
        <v>18.190000000000001</v>
      </c>
      <c r="R18" s="112">
        <v>21.25</v>
      </c>
      <c r="S18" s="112">
        <v>18.89</v>
      </c>
      <c r="T18" s="112">
        <v>18.61</v>
      </c>
      <c r="U18" s="113">
        <v>16.7</v>
      </c>
      <c r="V18" s="112">
        <v>18.38</v>
      </c>
      <c r="W18" s="112">
        <v>17.190000000000001</v>
      </c>
      <c r="X18" s="112">
        <v>20.83</v>
      </c>
      <c r="Y18" s="112">
        <v>17.54</v>
      </c>
      <c r="Z18" s="113">
        <v>20.51</v>
      </c>
    </row>
    <row r="19" spans="2:26" ht="14.5" thickTop="1">
      <c r="C19" s="19">
        <v>1</v>
      </c>
      <c r="D19" s="112">
        <v>20.100000000000001</v>
      </c>
      <c r="E19" s="112">
        <v>19.21</v>
      </c>
      <c r="F19" s="112">
        <v>20.02</v>
      </c>
      <c r="G19" s="112">
        <v>17.62</v>
      </c>
      <c r="H19" s="113">
        <v>18.91</v>
      </c>
      <c r="I19" s="112">
        <v>19.920000000000002</v>
      </c>
      <c r="J19" s="112">
        <v>18.91</v>
      </c>
      <c r="K19" s="112">
        <v>21.26</v>
      </c>
      <c r="L19" s="112">
        <v>18.920000000000002</v>
      </c>
      <c r="M19" s="113">
        <v>17.78</v>
      </c>
      <c r="P19" s="19">
        <v>8</v>
      </c>
      <c r="Q19" s="112">
        <v>18.489999999999998</v>
      </c>
      <c r="R19" s="112">
        <v>21.53</v>
      </c>
      <c r="S19" s="112">
        <v>19.52</v>
      </c>
      <c r="T19" s="112">
        <v>18.059999999999999</v>
      </c>
      <c r="U19" s="113">
        <v>16.64</v>
      </c>
      <c r="V19" s="112">
        <v>18.88</v>
      </c>
      <c r="W19" s="112">
        <v>17.059999999999999</v>
      </c>
      <c r="X19" s="112">
        <v>20.79</v>
      </c>
      <c r="Y19" s="112">
        <v>18.14</v>
      </c>
      <c r="Z19" s="113">
        <v>20.55</v>
      </c>
    </row>
    <row r="20" spans="2:26">
      <c r="C20" s="25">
        <v>4</v>
      </c>
      <c r="D20" s="112">
        <v>20.53</v>
      </c>
      <c r="E20" s="112">
        <v>19.87</v>
      </c>
      <c r="F20" s="112">
        <v>19.899999999999999</v>
      </c>
      <c r="G20" s="112">
        <v>18.7</v>
      </c>
      <c r="H20" s="113">
        <v>19.690000000000001</v>
      </c>
      <c r="I20" s="112">
        <v>20.13</v>
      </c>
      <c r="J20" s="112">
        <v>18.57</v>
      </c>
      <c r="K20" s="112">
        <v>21.85</v>
      </c>
      <c r="L20" s="112">
        <v>19.28</v>
      </c>
      <c r="M20" s="113">
        <v>17.91</v>
      </c>
      <c r="P20" s="19">
        <v>10</v>
      </c>
      <c r="Q20" s="112">
        <v>19</v>
      </c>
      <c r="R20" s="112">
        <v>21.86</v>
      </c>
      <c r="S20" s="112">
        <v>19.190000000000001</v>
      </c>
      <c r="T20" s="112">
        <v>18.52</v>
      </c>
      <c r="U20" s="113">
        <v>16.760000000000002</v>
      </c>
      <c r="V20" s="112">
        <v>19.420000000000002</v>
      </c>
      <c r="W20" s="112">
        <v>16.989999999999998</v>
      </c>
      <c r="X20" s="112">
        <v>20.68</v>
      </c>
      <c r="Y20" s="112">
        <v>18.43</v>
      </c>
      <c r="Z20" s="113">
        <v>21.02</v>
      </c>
    </row>
    <row r="21" spans="2:26">
      <c r="C21" s="19">
        <v>6</v>
      </c>
      <c r="D21" s="112">
        <v>20.47</v>
      </c>
      <c r="E21" s="112">
        <v>19.46</v>
      </c>
      <c r="F21" s="112">
        <v>19.64</v>
      </c>
      <c r="G21" s="112">
        <v>18.75</v>
      </c>
      <c r="H21" s="113">
        <v>19.760000000000002</v>
      </c>
      <c r="I21" s="112">
        <v>20.47</v>
      </c>
      <c r="J21" s="112">
        <v>18.91</v>
      </c>
      <c r="K21" s="112">
        <v>21.25</v>
      </c>
      <c r="L21" s="112">
        <v>19.12</v>
      </c>
      <c r="M21" s="113">
        <v>18.32</v>
      </c>
      <c r="P21" s="19">
        <v>13</v>
      </c>
      <c r="Q21" s="112">
        <v>19.07</v>
      </c>
      <c r="R21" s="112">
        <v>21.63</v>
      </c>
      <c r="S21" s="112">
        <v>19.3</v>
      </c>
      <c r="T21" s="112">
        <v>18.55</v>
      </c>
      <c r="U21" s="113">
        <v>16.489999999999998</v>
      </c>
      <c r="V21" s="112">
        <v>19.12</v>
      </c>
      <c r="W21" s="112">
        <v>16.96</v>
      </c>
      <c r="X21" s="112">
        <v>20.010000000000002</v>
      </c>
      <c r="Y21" s="112">
        <v>18.48</v>
      </c>
      <c r="Z21" s="113">
        <v>21.49</v>
      </c>
    </row>
    <row r="22" spans="2:26">
      <c r="C22" s="19">
        <v>8</v>
      </c>
      <c r="D22" s="112">
        <v>20.78</v>
      </c>
      <c r="E22" s="112">
        <v>19.75</v>
      </c>
      <c r="F22" s="112">
        <v>19.88</v>
      </c>
      <c r="G22" s="112">
        <v>18.87</v>
      </c>
      <c r="H22" s="113">
        <v>19.87</v>
      </c>
      <c r="I22" s="112">
        <v>20.62</v>
      </c>
      <c r="J22" s="112">
        <v>18.739999999999998</v>
      </c>
      <c r="K22" s="112">
        <v>21.84</v>
      </c>
      <c r="L22" s="112">
        <v>19.43</v>
      </c>
      <c r="M22" s="113">
        <v>18.71</v>
      </c>
      <c r="P22" s="19">
        <v>15</v>
      </c>
      <c r="Q22" s="112">
        <v>19.04</v>
      </c>
      <c r="R22" s="112">
        <v>21.65</v>
      </c>
      <c r="S22" s="112">
        <v>19.260000000000002</v>
      </c>
      <c r="T22" s="112">
        <v>18.45</v>
      </c>
      <c r="U22" s="113">
        <v>16.41</v>
      </c>
      <c r="V22" s="112">
        <v>19.21</v>
      </c>
      <c r="W22" s="112">
        <v>17.149999999999999</v>
      </c>
      <c r="X22" s="112">
        <v>20.02</v>
      </c>
      <c r="Y22" s="112">
        <v>18.38</v>
      </c>
      <c r="Z22" s="113">
        <v>21.12</v>
      </c>
    </row>
    <row r="23" spans="2:26">
      <c r="C23" s="19">
        <v>11</v>
      </c>
      <c r="D23" s="112">
        <v>20.63</v>
      </c>
      <c r="E23" s="112">
        <v>20.02</v>
      </c>
      <c r="F23" s="112">
        <v>19.86</v>
      </c>
      <c r="G23" s="112">
        <v>19.21</v>
      </c>
      <c r="H23" s="113">
        <v>20.100000000000001</v>
      </c>
      <c r="I23" s="112">
        <v>20.57</v>
      </c>
      <c r="J23" s="112">
        <v>18.82</v>
      </c>
      <c r="K23" s="112">
        <v>22.22</v>
      </c>
      <c r="L23" s="112">
        <v>19.559999999999999</v>
      </c>
      <c r="M23" s="113">
        <v>18.73</v>
      </c>
    </row>
    <row r="24" spans="2:26">
      <c r="C24" s="19">
        <v>13</v>
      </c>
      <c r="D24" s="112">
        <v>20.69</v>
      </c>
      <c r="E24" s="112">
        <v>20.27</v>
      </c>
      <c r="F24" s="112">
        <v>20.100000000000001</v>
      </c>
      <c r="G24" s="112">
        <v>19.399999999999999</v>
      </c>
      <c r="H24" s="113">
        <v>19.98</v>
      </c>
      <c r="I24" s="112">
        <v>20.64</v>
      </c>
      <c r="J24" s="112">
        <v>19.010000000000002</v>
      </c>
      <c r="K24" s="112">
        <v>21.39</v>
      </c>
      <c r="L24" s="112">
        <v>19.47</v>
      </c>
      <c r="M24" s="113">
        <v>18.45</v>
      </c>
    </row>
    <row r="25" spans="2:26">
      <c r="C25" s="19">
        <v>15</v>
      </c>
      <c r="D25" s="112">
        <v>21.43</v>
      </c>
      <c r="E25" s="112">
        <v>19.8</v>
      </c>
      <c r="F25" s="112">
        <v>20.11</v>
      </c>
      <c r="G25" s="112">
        <v>19.13</v>
      </c>
      <c r="H25" s="113">
        <v>20.53</v>
      </c>
      <c r="I25" s="112">
        <v>19.66</v>
      </c>
      <c r="J25" s="112">
        <v>19.600000000000001</v>
      </c>
      <c r="K25" s="112">
        <v>20.100000000000001</v>
      </c>
      <c r="L25" s="112">
        <v>19.71</v>
      </c>
      <c r="M25" s="113">
        <v>18.12</v>
      </c>
    </row>
    <row r="26" spans="2:26">
      <c r="C26" s="19">
        <v>18</v>
      </c>
      <c r="D26" s="112">
        <v>21.66</v>
      </c>
      <c r="E26" s="112">
        <v>20.52</v>
      </c>
      <c r="F26" s="112">
        <v>20.74</v>
      </c>
      <c r="G26" s="112">
        <v>19.46</v>
      </c>
      <c r="H26" s="113">
        <v>20.55</v>
      </c>
      <c r="I26" s="112">
        <v>19.739999999999998</v>
      </c>
      <c r="J26" s="112">
        <v>18.420000000000002</v>
      </c>
      <c r="K26" s="112">
        <v>20</v>
      </c>
      <c r="L26" s="112">
        <v>20.010000000000002</v>
      </c>
      <c r="M26" s="113">
        <v>18.010000000000002</v>
      </c>
    </row>
    <row r="27" spans="2:26">
      <c r="C27" s="19">
        <v>20</v>
      </c>
      <c r="D27" s="112">
        <v>22.41</v>
      </c>
      <c r="E27" s="112">
        <v>20.74</v>
      </c>
      <c r="F27" s="112">
        <v>20.82</v>
      </c>
      <c r="G27" s="112">
        <v>20.21</v>
      </c>
      <c r="H27" s="113">
        <v>20.92</v>
      </c>
      <c r="I27" s="112">
        <v>19.420000000000002</v>
      </c>
      <c r="J27" s="112">
        <v>18.79</v>
      </c>
      <c r="K27" s="112">
        <v>20.02</v>
      </c>
      <c r="L27" s="112">
        <v>19.899999999999999</v>
      </c>
      <c r="M27" s="113">
        <v>18</v>
      </c>
    </row>
    <row r="28" spans="2:26">
      <c r="C28" s="19">
        <v>22</v>
      </c>
      <c r="D28" s="112">
        <v>22.04</v>
      </c>
      <c r="E28" s="112">
        <v>21.52</v>
      </c>
      <c r="F28" s="112">
        <v>20.74</v>
      </c>
      <c r="G28" s="112">
        <v>20.309999999999999</v>
      </c>
      <c r="H28" s="113">
        <v>21.31</v>
      </c>
      <c r="I28" s="112">
        <v>19.47</v>
      </c>
      <c r="J28" s="112">
        <v>18.55</v>
      </c>
      <c r="K28" s="112">
        <v>20.010000000000002</v>
      </c>
      <c r="L28" s="112">
        <v>19.8</v>
      </c>
      <c r="M28" s="113">
        <v>17.920000000000002</v>
      </c>
    </row>
    <row r="31" spans="2:26" ht="17">
      <c r="B31" s="33" t="s">
        <v>108</v>
      </c>
      <c r="C31" s="32"/>
      <c r="D31" s="20" t="s">
        <v>182</v>
      </c>
      <c r="E31" s="20"/>
      <c r="F31" s="20"/>
      <c r="G31" s="15"/>
      <c r="H31" s="15"/>
      <c r="I31" s="20"/>
      <c r="J31" s="20"/>
      <c r="K31" s="20"/>
      <c r="L31" s="15"/>
      <c r="M31" s="15"/>
    </row>
    <row r="32" spans="2:26" ht="15.5" thickBot="1">
      <c r="B32" s="33"/>
      <c r="C32" s="8" t="s">
        <v>183</v>
      </c>
      <c r="D32" s="9" t="s">
        <v>245</v>
      </c>
      <c r="E32" s="9"/>
      <c r="F32" s="9"/>
      <c r="G32" s="9"/>
      <c r="H32" s="22"/>
      <c r="I32" s="9" t="s">
        <v>246</v>
      </c>
      <c r="J32" s="9"/>
      <c r="K32" s="9"/>
      <c r="L32" s="9"/>
      <c r="M32" s="22"/>
    </row>
    <row r="33" spans="2:13" ht="14.5" thickTop="1">
      <c r="B33" s="33"/>
      <c r="C33" s="19">
        <v>1</v>
      </c>
      <c r="D33" s="112">
        <v>205.64</v>
      </c>
      <c r="E33" s="112">
        <v>147.1</v>
      </c>
      <c r="F33" s="112">
        <v>131.75</v>
      </c>
      <c r="G33" s="112">
        <v>157.47</v>
      </c>
      <c r="H33" s="113">
        <v>112.15</v>
      </c>
      <c r="I33" s="112">
        <v>162</v>
      </c>
      <c r="J33" s="112">
        <v>176.86</v>
      </c>
      <c r="K33" s="112">
        <v>136.57</v>
      </c>
      <c r="L33" s="112">
        <v>126.12</v>
      </c>
      <c r="M33" s="113">
        <v>152.18</v>
      </c>
    </row>
    <row r="34" spans="2:13">
      <c r="B34" s="33"/>
      <c r="C34" s="25">
        <v>3</v>
      </c>
      <c r="D34" s="112">
        <v>282.32</v>
      </c>
      <c r="E34" s="112">
        <v>238.02</v>
      </c>
      <c r="F34" s="112">
        <v>178.41</v>
      </c>
      <c r="G34" s="112">
        <v>194.51</v>
      </c>
      <c r="H34" s="113">
        <v>173.38</v>
      </c>
      <c r="I34" s="112">
        <v>196.69</v>
      </c>
      <c r="J34" s="112">
        <v>212.62</v>
      </c>
      <c r="K34" s="112">
        <v>161.69999999999999</v>
      </c>
      <c r="L34" s="112">
        <v>242.46</v>
      </c>
      <c r="M34" s="113">
        <v>222.34</v>
      </c>
    </row>
    <row r="35" spans="2:13">
      <c r="B35" s="33"/>
      <c r="C35" s="25">
        <v>6</v>
      </c>
      <c r="D35" s="112">
        <v>348.97</v>
      </c>
      <c r="E35" s="112">
        <v>338.4</v>
      </c>
      <c r="F35" s="112">
        <v>265.35000000000002</v>
      </c>
      <c r="G35" s="112">
        <v>275.20999999999998</v>
      </c>
      <c r="H35" s="113">
        <v>210.04</v>
      </c>
      <c r="I35" s="112">
        <v>203.77</v>
      </c>
      <c r="J35" s="112">
        <v>331.02</v>
      </c>
      <c r="K35" s="112">
        <v>264.74</v>
      </c>
      <c r="L35" s="112">
        <v>371.39</v>
      </c>
      <c r="M35" s="113">
        <v>298.41000000000003</v>
      </c>
    </row>
    <row r="36" spans="2:13">
      <c r="B36" s="33"/>
      <c r="C36" s="25">
        <v>8</v>
      </c>
      <c r="D36" s="112">
        <v>487.76</v>
      </c>
      <c r="E36" s="112">
        <v>412.09</v>
      </c>
      <c r="F36" s="112">
        <v>319.51</v>
      </c>
      <c r="G36" s="112">
        <v>338.52</v>
      </c>
      <c r="H36" s="113">
        <v>306.19</v>
      </c>
      <c r="I36" s="112">
        <v>257.64999999999998</v>
      </c>
      <c r="J36" s="112">
        <v>438.22</v>
      </c>
      <c r="K36" s="112">
        <v>354.07</v>
      </c>
      <c r="L36" s="112">
        <v>490.24</v>
      </c>
      <c r="M36" s="113">
        <v>395.14</v>
      </c>
    </row>
    <row r="37" spans="2:13">
      <c r="B37" s="33"/>
      <c r="C37" s="25">
        <v>10</v>
      </c>
      <c r="D37" s="112">
        <v>768.97</v>
      </c>
      <c r="E37" s="112">
        <v>548.92999999999995</v>
      </c>
      <c r="F37" s="112">
        <v>362.61</v>
      </c>
      <c r="G37" s="112">
        <v>487.31</v>
      </c>
      <c r="H37" s="113">
        <v>474.26</v>
      </c>
      <c r="I37" s="112">
        <v>337.93</v>
      </c>
      <c r="J37" s="112">
        <v>671.03</v>
      </c>
      <c r="K37" s="112">
        <v>447.33</v>
      </c>
      <c r="L37" s="112">
        <v>596</v>
      </c>
      <c r="M37" s="113">
        <v>489.36</v>
      </c>
    </row>
    <row r="38" spans="2:13">
      <c r="B38" s="33"/>
      <c r="C38" s="25">
        <v>13</v>
      </c>
      <c r="D38" s="112">
        <v>1209.24</v>
      </c>
      <c r="E38" s="112">
        <v>755.09</v>
      </c>
      <c r="F38" s="112">
        <v>508.67</v>
      </c>
      <c r="G38" s="112">
        <v>712.13</v>
      </c>
      <c r="H38" s="113">
        <v>731.65</v>
      </c>
      <c r="I38" s="112">
        <v>500.99</v>
      </c>
      <c r="J38" s="112">
        <v>1062.1500000000001</v>
      </c>
      <c r="K38" s="112">
        <v>588.28</v>
      </c>
      <c r="L38" s="112">
        <v>856.56</v>
      </c>
      <c r="M38" s="113">
        <v>619.26</v>
      </c>
    </row>
    <row r="39" spans="2:13">
      <c r="C39" s="25">
        <v>15</v>
      </c>
      <c r="D39" s="112">
        <v>1431.6</v>
      </c>
      <c r="E39" s="112">
        <v>1007.22</v>
      </c>
      <c r="F39" s="112">
        <v>703.26</v>
      </c>
      <c r="G39" s="112">
        <v>788.54</v>
      </c>
      <c r="H39" s="113">
        <v>859.75</v>
      </c>
      <c r="I39" s="112">
        <v>688.78</v>
      </c>
      <c r="J39" s="112">
        <v>1243.5</v>
      </c>
      <c r="K39" s="112">
        <v>713.14</v>
      </c>
      <c r="L39" s="112">
        <v>1019.76</v>
      </c>
      <c r="M39" s="113">
        <v>718.87</v>
      </c>
    </row>
    <row r="40" spans="2:13" ht="15.5">
      <c r="B40" s="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</row>
    <row r="41" spans="2:13" ht="15.5">
      <c r="B41" s="33" t="s">
        <v>108</v>
      </c>
      <c r="C41" s="32"/>
      <c r="D41" s="20" t="s">
        <v>186</v>
      </c>
      <c r="E41" s="20"/>
      <c r="F41" s="20"/>
      <c r="G41" s="15"/>
      <c r="H41" s="15"/>
      <c r="I41" s="20"/>
      <c r="J41" s="20"/>
      <c r="K41" s="20"/>
      <c r="L41" s="15"/>
      <c r="M41" s="15"/>
    </row>
    <row r="42" spans="2:13" ht="15.5" thickBot="1">
      <c r="B42" s="2"/>
      <c r="C42" s="8" t="s">
        <v>183</v>
      </c>
      <c r="D42" s="9" t="s">
        <v>245</v>
      </c>
      <c r="E42" s="9"/>
      <c r="F42" s="9"/>
      <c r="G42" s="9"/>
      <c r="H42" s="22"/>
      <c r="I42" s="9" t="s">
        <v>246</v>
      </c>
      <c r="J42" s="9"/>
      <c r="K42" s="9"/>
      <c r="L42" s="9"/>
      <c r="M42" s="22"/>
    </row>
    <row r="43" spans="2:13" ht="14.5" thickTop="1">
      <c r="C43" s="19">
        <v>1</v>
      </c>
      <c r="D43" s="112">
        <v>20.309999999999999</v>
      </c>
      <c r="E43" s="112">
        <v>17.239999999999998</v>
      </c>
      <c r="F43" s="112">
        <v>17.98</v>
      </c>
      <c r="G43" s="112">
        <v>18.600000000000001</v>
      </c>
      <c r="H43" s="113">
        <v>17.5</v>
      </c>
      <c r="I43" s="112">
        <v>18.68</v>
      </c>
      <c r="J43" s="112">
        <v>17.52</v>
      </c>
      <c r="K43" s="112">
        <v>19.23</v>
      </c>
      <c r="L43" s="112">
        <v>18.440000000000001</v>
      </c>
      <c r="M43" s="113">
        <v>17.989999999999998</v>
      </c>
    </row>
    <row r="44" spans="2:13">
      <c r="C44" s="25">
        <v>3</v>
      </c>
      <c r="D44" s="112">
        <v>20.32</v>
      </c>
      <c r="E44" s="112">
        <v>18.16</v>
      </c>
      <c r="F44" s="112">
        <v>18.37</v>
      </c>
      <c r="G44" s="112">
        <v>19.04</v>
      </c>
      <c r="H44" s="113">
        <v>18.32</v>
      </c>
      <c r="I44" s="112">
        <v>18.84</v>
      </c>
      <c r="J44" s="112">
        <v>17.670000000000002</v>
      </c>
      <c r="K44" s="112">
        <v>19.75</v>
      </c>
      <c r="L44" s="112">
        <v>18.8</v>
      </c>
      <c r="M44" s="113">
        <v>18.73</v>
      </c>
    </row>
    <row r="45" spans="2:13">
      <c r="C45" s="19">
        <v>6</v>
      </c>
      <c r="D45" s="112">
        <v>20.29</v>
      </c>
      <c r="E45" s="112">
        <v>18.22</v>
      </c>
      <c r="F45" s="112">
        <v>17.649999999999999</v>
      </c>
      <c r="G45" s="112">
        <v>19.54</v>
      </c>
      <c r="H45" s="113">
        <v>19.16</v>
      </c>
      <c r="I45" s="112">
        <v>17.89</v>
      </c>
      <c r="J45" s="112">
        <v>17.86</v>
      </c>
      <c r="K45" s="112">
        <v>19.489999999999998</v>
      </c>
      <c r="L45" s="112">
        <v>18.43</v>
      </c>
      <c r="M45" s="113">
        <v>18.86</v>
      </c>
    </row>
    <row r="46" spans="2:13">
      <c r="C46" s="19">
        <v>8</v>
      </c>
      <c r="D46" s="112">
        <v>20</v>
      </c>
      <c r="E46" s="112">
        <v>18</v>
      </c>
      <c r="F46" s="112">
        <v>18.07</v>
      </c>
      <c r="G46" s="112">
        <v>19.059999999999999</v>
      </c>
      <c r="H46" s="113">
        <v>19.18</v>
      </c>
      <c r="I46" s="112">
        <v>17.88</v>
      </c>
      <c r="J46" s="112">
        <v>17.95</v>
      </c>
      <c r="K46" s="112">
        <v>19.850000000000001</v>
      </c>
      <c r="L46" s="112">
        <v>18.86</v>
      </c>
      <c r="M46" s="113">
        <v>19.010000000000002</v>
      </c>
    </row>
    <row r="47" spans="2:13">
      <c r="C47" s="19">
        <v>10</v>
      </c>
      <c r="D47" s="112">
        <v>20.309999999999999</v>
      </c>
      <c r="E47" s="112">
        <v>18.010000000000002</v>
      </c>
      <c r="F47" s="112">
        <v>18.37</v>
      </c>
      <c r="G47" s="112">
        <v>19.41</v>
      </c>
      <c r="H47" s="113">
        <v>19.239999999999998</v>
      </c>
      <c r="I47" s="112">
        <v>18.13</v>
      </c>
      <c r="J47" s="112">
        <v>18.489999999999998</v>
      </c>
      <c r="K47" s="112">
        <v>20.41</v>
      </c>
      <c r="L47" s="112">
        <v>18.89</v>
      </c>
      <c r="M47" s="113">
        <v>19.12</v>
      </c>
    </row>
    <row r="48" spans="2:13">
      <c r="C48" s="19">
        <v>13</v>
      </c>
      <c r="D48" s="112">
        <v>20.73</v>
      </c>
      <c r="E48" s="112">
        <v>18.09</v>
      </c>
      <c r="F48" s="112">
        <v>18.75</v>
      </c>
      <c r="G48" s="112">
        <v>19.510000000000002</v>
      </c>
      <c r="H48" s="113">
        <v>19.82</v>
      </c>
      <c r="I48" s="112">
        <v>18.149999999999999</v>
      </c>
      <c r="J48" s="112">
        <v>18.260000000000002</v>
      </c>
      <c r="K48" s="112">
        <v>20.45</v>
      </c>
      <c r="L48" s="112">
        <v>19.23</v>
      </c>
      <c r="M48" s="113">
        <v>19.260000000000002</v>
      </c>
    </row>
    <row r="49" spans="3:13">
      <c r="C49" s="19">
        <v>15</v>
      </c>
      <c r="D49" s="112">
        <v>20.85</v>
      </c>
      <c r="E49" s="112">
        <v>18.23</v>
      </c>
      <c r="F49" s="112">
        <v>19.010000000000002</v>
      </c>
      <c r="G49" s="112">
        <v>19.78</v>
      </c>
      <c r="H49" s="113">
        <v>20.04</v>
      </c>
      <c r="I49" s="112">
        <v>18.38</v>
      </c>
      <c r="J49" s="112">
        <v>18.46</v>
      </c>
      <c r="K49" s="112">
        <v>19.88</v>
      </c>
      <c r="L49" s="112">
        <v>19.43</v>
      </c>
      <c r="M49" s="113">
        <v>19.690000000000001</v>
      </c>
    </row>
  </sheetData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D7758-83F4-4BF5-A4C9-71D304C72D11}">
  <dimension ref="A1:Z22"/>
  <sheetViews>
    <sheetView zoomScale="85" zoomScaleNormal="85" workbookViewId="0">
      <selection activeCell="U27" sqref="U27"/>
    </sheetView>
  </sheetViews>
  <sheetFormatPr defaultRowHeight="14"/>
  <cols>
    <col min="1" max="1" width="17.6640625" customWidth="1"/>
    <col min="2" max="2" width="5" bestFit="1" customWidth="1"/>
    <col min="3" max="17" width="5.9140625" bestFit="1" customWidth="1"/>
    <col min="18" max="18" width="5" bestFit="1" customWidth="1"/>
    <col min="19" max="19" width="5.9140625" bestFit="1" customWidth="1"/>
    <col min="20" max="20" width="5" bestFit="1" customWidth="1"/>
    <col min="21" max="22" width="5.9140625" bestFit="1" customWidth="1"/>
    <col min="23" max="23" width="5" bestFit="1" customWidth="1"/>
    <col min="24" max="25" width="5.9140625" bestFit="1" customWidth="1"/>
    <col min="26" max="26" width="5" bestFit="1" customWidth="1"/>
  </cols>
  <sheetData>
    <row r="1" spans="1:26" ht="18">
      <c r="A1" s="47" t="s">
        <v>303</v>
      </c>
    </row>
    <row r="2" spans="1:26" ht="14.5">
      <c r="A2" s="50" t="s">
        <v>187</v>
      </c>
    </row>
    <row r="4" spans="1:26" ht="17">
      <c r="B4" s="32"/>
      <c r="C4" s="20" t="s">
        <v>182</v>
      </c>
      <c r="D4" s="20"/>
      <c r="E4" s="20"/>
      <c r="F4" s="20"/>
      <c r="G4" s="20"/>
      <c r="H4" s="20"/>
      <c r="I4" s="15"/>
      <c r="J4" s="15"/>
      <c r="K4" s="20"/>
      <c r="L4" s="20"/>
      <c r="M4" s="20"/>
      <c r="N4" s="20"/>
      <c r="O4" s="20"/>
      <c r="P4" s="15"/>
      <c r="Q4" s="15"/>
      <c r="R4" s="20"/>
      <c r="S4" s="20"/>
      <c r="T4" s="20"/>
      <c r="U4" s="20"/>
      <c r="V4" s="15"/>
      <c r="W4" s="15"/>
      <c r="X4" s="15"/>
      <c r="Y4" s="15"/>
      <c r="Z4" s="15"/>
    </row>
    <row r="5" spans="1:26" ht="15.5" thickBot="1">
      <c r="B5" s="8" t="s">
        <v>183</v>
      </c>
      <c r="C5" s="9" t="s">
        <v>145</v>
      </c>
      <c r="D5" s="9"/>
      <c r="E5" s="9"/>
      <c r="F5" s="9"/>
      <c r="G5" s="9"/>
      <c r="H5" s="9"/>
      <c r="I5" s="9"/>
      <c r="J5" s="22"/>
      <c r="K5" s="9" t="s">
        <v>188</v>
      </c>
      <c r="L5" s="9"/>
      <c r="M5" s="9"/>
      <c r="N5" s="9"/>
      <c r="O5" s="9"/>
      <c r="P5" s="9"/>
      <c r="Q5" s="9"/>
      <c r="R5" s="22"/>
      <c r="S5" s="9" t="s">
        <v>185</v>
      </c>
      <c r="T5" s="9"/>
      <c r="U5" s="9"/>
      <c r="V5" s="9"/>
      <c r="W5" s="9"/>
      <c r="X5" s="9"/>
      <c r="Y5" s="9"/>
      <c r="Z5" s="22"/>
    </row>
    <row r="6" spans="1:26" ht="14.5" thickTop="1">
      <c r="B6" s="19">
        <v>0</v>
      </c>
      <c r="C6" s="114">
        <v>148.19999999999999</v>
      </c>
      <c r="D6" s="114">
        <v>95</v>
      </c>
      <c r="E6" s="114">
        <v>56.2</v>
      </c>
      <c r="F6" s="114">
        <v>207.3</v>
      </c>
      <c r="G6" s="114">
        <v>51.9</v>
      </c>
      <c r="H6" s="114">
        <v>164.9</v>
      </c>
      <c r="I6" s="114">
        <v>354.3</v>
      </c>
      <c r="J6" s="115">
        <v>82.6</v>
      </c>
      <c r="K6" s="114">
        <v>163</v>
      </c>
      <c r="L6" s="114">
        <v>211.7</v>
      </c>
      <c r="M6" s="114">
        <v>362.7</v>
      </c>
      <c r="N6" s="114">
        <v>85.6</v>
      </c>
      <c r="O6" s="114">
        <v>93</v>
      </c>
      <c r="P6" s="114">
        <v>56.5</v>
      </c>
      <c r="Q6" s="114">
        <v>103.2</v>
      </c>
      <c r="R6" s="115">
        <v>50.4</v>
      </c>
      <c r="S6" s="114">
        <v>239.8</v>
      </c>
      <c r="T6" s="114">
        <v>95.5</v>
      </c>
      <c r="U6" s="114">
        <v>166</v>
      </c>
      <c r="V6" s="114">
        <v>159.9</v>
      </c>
      <c r="W6" s="114">
        <v>64.3</v>
      </c>
      <c r="X6" s="114">
        <v>228.5</v>
      </c>
      <c r="Y6" s="114">
        <v>54</v>
      </c>
      <c r="Z6" s="115">
        <v>62.4</v>
      </c>
    </row>
    <row r="7" spans="1:26">
      <c r="B7" s="25">
        <v>4</v>
      </c>
      <c r="C7" s="114">
        <v>216.8</v>
      </c>
      <c r="D7" s="114">
        <v>103.3</v>
      </c>
      <c r="E7" s="114">
        <v>77</v>
      </c>
      <c r="F7" s="114">
        <v>262</v>
      </c>
      <c r="G7" s="114">
        <v>69.599999999999994</v>
      </c>
      <c r="H7" s="114">
        <v>253.3</v>
      </c>
      <c r="I7" s="114">
        <v>417</v>
      </c>
      <c r="J7" s="115">
        <v>100.2</v>
      </c>
      <c r="K7" s="114">
        <v>196.7</v>
      </c>
      <c r="L7" s="114">
        <v>263.10000000000002</v>
      </c>
      <c r="M7" s="114">
        <v>375.1</v>
      </c>
      <c r="N7" s="114">
        <v>102.5</v>
      </c>
      <c r="O7" s="114">
        <v>131.9</v>
      </c>
      <c r="P7" s="114">
        <v>70.3</v>
      </c>
      <c r="Q7" s="114">
        <v>124.1</v>
      </c>
      <c r="R7" s="115">
        <v>47.1</v>
      </c>
      <c r="S7" s="114">
        <v>205.3</v>
      </c>
      <c r="T7" s="114">
        <v>91.4</v>
      </c>
      <c r="U7" s="114">
        <v>159.19999999999999</v>
      </c>
      <c r="V7" s="114">
        <v>156.19999999999999</v>
      </c>
      <c r="W7" s="114">
        <v>76.099999999999994</v>
      </c>
      <c r="X7" s="114">
        <v>224.3</v>
      </c>
      <c r="Y7" s="114">
        <v>75.400000000000006</v>
      </c>
      <c r="Z7" s="115">
        <v>59.7</v>
      </c>
    </row>
    <row r="8" spans="1:26">
      <c r="B8" s="19">
        <v>7</v>
      </c>
      <c r="C8" s="114">
        <v>256</v>
      </c>
      <c r="D8" s="114">
        <v>135.6</v>
      </c>
      <c r="E8" s="114">
        <v>89.1</v>
      </c>
      <c r="F8" s="114">
        <v>318.39999999999998</v>
      </c>
      <c r="G8" s="114">
        <v>100.4</v>
      </c>
      <c r="H8" s="114">
        <v>287.3</v>
      </c>
      <c r="I8" s="114">
        <v>384.3</v>
      </c>
      <c r="J8" s="115">
        <v>113.7</v>
      </c>
      <c r="K8" s="114">
        <v>187.2</v>
      </c>
      <c r="L8" s="114">
        <v>226</v>
      </c>
      <c r="M8" s="114">
        <v>316.8</v>
      </c>
      <c r="N8" s="114">
        <v>87.3</v>
      </c>
      <c r="O8" s="114">
        <v>159.30000000000001</v>
      </c>
      <c r="P8" s="114">
        <v>65.8</v>
      </c>
      <c r="Q8" s="114">
        <v>79.3</v>
      </c>
      <c r="R8" s="115">
        <v>39</v>
      </c>
      <c r="S8" s="114">
        <v>104.5</v>
      </c>
      <c r="T8" s="114">
        <v>56</v>
      </c>
      <c r="U8" s="114">
        <v>169.5</v>
      </c>
      <c r="V8" s="114">
        <v>103.3</v>
      </c>
      <c r="W8" s="114">
        <v>62.2</v>
      </c>
      <c r="X8" s="114">
        <v>126.9</v>
      </c>
      <c r="Y8" s="114">
        <v>84.1</v>
      </c>
      <c r="Z8" s="115">
        <v>38.799999999999997</v>
      </c>
    </row>
    <row r="9" spans="1:26">
      <c r="B9" s="19">
        <v>11</v>
      </c>
      <c r="C9" s="114">
        <v>255.6</v>
      </c>
      <c r="D9" s="114">
        <v>208.5</v>
      </c>
      <c r="E9" s="114">
        <v>95.3</v>
      </c>
      <c r="F9" s="114">
        <v>416.6</v>
      </c>
      <c r="G9" s="114">
        <v>118.4</v>
      </c>
      <c r="H9" s="114">
        <v>392.3</v>
      </c>
      <c r="I9" s="114">
        <v>381.9</v>
      </c>
      <c r="J9" s="115">
        <v>142.80000000000001</v>
      </c>
      <c r="K9" s="114">
        <v>201.5</v>
      </c>
      <c r="L9" s="114">
        <v>273.2</v>
      </c>
      <c r="M9" s="114">
        <v>313.60000000000002</v>
      </c>
      <c r="N9" s="114">
        <v>116.8</v>
      </c>
      <c r="O9" s="114">
        <v>180.4</v>
      </c>
      <c r="P9" s="114">
        <v>88.2</v>
      </c>
      <c r="Q9" s="114">
        <v>79.400000000000006</v>
      </c>
      <c r="R9" s="115">
        <v>43.2</v>
      </c>
      <c r="S9" s="114">
        <v>61</v>
      </c>
      <c r="T9" s="114">
        <v>53.9</v>
      </c>
      <c r="U9" s="114">
        <v>123.6</v>
      </c>
      <c r="V9" s="114">
        <v>56.2</v>
      </c>
      <c r="W9" s="114">
        <v>57.1</v>
      </c>
      <c r="X9" s="114">
        <v>130.30000000000001</v>
      </c>
      <c r="Y9" s="114">
        <v>81.099999999999994</v>
      </c>
      <c r="Z9" s="115">
        <v>28.2</v>
      </c>
    </row>
    <row r="10" spans="1:26">
      <c r="B10" s="19">
        <v>14</v>
      </c>
      <c r="C10" s="114">
        <v>278.39999999999998</v>
      </c>
      <c r="D10" s="114">
        <v>247.4</v>
      </c>
      <c r="E10" s="114">
        <v>118.3</v>
      </c>
      <c r="F10" s="114">
        <v>484.4</v>
      </c>
      <c r="G10" s="114">
        <v>147.6</v>
      </c>
      <c r="H10" s="114">
        <v>528</v>
      </c>
      <c r="I10" s="114">
        <v>421</v>
      </c>
      <c r="J10" s="115">
        <v>188.9</v>
      </c>
      <c r="K10" s="114">
        <v>217.4</v>
      </c>
      <c r="L10" s="114">
        <v>322.7</v>
      </c>
      <c r="M10" s="114">
        <v>296.10000000000002</v>
      </c>
      <c r="N10" s="114">
        <v>120.1</v>
      </c>
      <c r="O10" s="114">
        <v>155.19999999999999</v>
      </c>
      <c r="P10" s="114">
        <v>112.3</v>
      </c>
      <c r="Q10" s="114">
        <v>82.9</v>
      </c>
      <c r="R10" s="115">
        <v>41.7</v>
      </c>
      <c r="S10" s="114">
        <v>52.7</v>
      </c>
      <c r="T10" s="114">
        <v>49.6</v>
      </c>
      <c r="U10" s="114">
        <v>129.19999999999999</v>
      </c>
      <c r="V10" s="114">
        <v>42</v>
      </c>
      <c r="W10" s="114">
        <v>67.8</v>
      </c>
      <c r="X10" s="114">
        <v>132.80000000000001</v>
      </c>
      <c r="Y10" s="114">
        <v>98.1</v>
      </c>
      <c r="Z10" s="115">
        <v>26.5</v>
      </c>
    </row>
    <row r="11" spans="1:26">
      <c r="B11" s="19">
        <v>18</v>
      </c>
      <c r="C11" s="114">
        <v>359.8</v>
      </c>
      <c r="D11" s="114">
        <v>330.1</v>
      </c>
      <c r="E11" s="114">
        <v>193.6</v>
      </c>
      <c r="F11" s="114">
        <v>528.4</v>
      </c>
      <c r="G11" s="114">
        <v>193</v>
      </c>
      <c r="H11" s="114">
        <v>563.20000000000005</v>
      </c>
      <c r="I11" s="114">
        <v>425.8</v>
      </c>
      <c r="J11" s="115">
        <v>327.9</v>
      </c>
      <c r="K11" s="114">
        <v>273.89999999999998</v>
      </c>
      <c r="L11" s="114">
        <v>336.3</v>
      </c>
      <c r="M11" s="114">
        <v>342.8</v>
      </c>
      <c r="N11" s="114">
        <v>140</v>
      </c>
      <c r="O11" s="114">
        <v>171.3</v>
      </c>
      <c r="P11" s="114">
        <v>157.19999999999999</v>
      </c>
      <c r="Q11" s="114">
        <v>119.6</v>
      </c>
      <c r="R11" s="115">
        <v>53.1</v>
      </c>
      <c r="S11" s="114">
        <v>49</v>
      </c>
      <c r="T11" s="114">
        <v>52.3</v>
      </c>
      <c r="U11" s="114">
        <v>225.1</v>
      </c>
      <c r="V11" s="114">
        <v>42.7</v>
      </c>
      <c r="W11" s="114">
        <v>59.7</v>
      </c>
      <c r="X11" s="114">
        <v>137.30000000000001</v>
      </c>
      <c r="Y11" s="114">
        <v>106.7</v>
      </c>
      <c r="Z11" s="115">
        <v>18.100000000000001</v>
      </c>
    </row>
    <row r="12" spans="1:26">
      <c r="B12" s="19">
        <v>22</v>
      </c>
      <c r="C12" s="114">
        <v>453.8</v>
      </c>
      <c r="D12" s="114">
        <v>364.2</v>
      </c>
      <c r="E12" s="114">
        <v>247.4</v>
      </c>
      <c r="F12" s="114">
        <v>797.9</v>
      </c>
      <c r="G12" s="114">
        <v>235.7</v>
      </c>
      <c r="H12" s="114">
        <v>599</v>
      </c>
      <c r="I12" s="114">
        <v>507.5</v>
      </c>
      <c r="J12" s="115">
        <v>351.6</v>
      </c>
      <c r="K12" s="114">
        <v>342.8</v>
      </c>
      <c r="L12" s="114">
        <v>481.5</v>
      </c>
      <c r="M12" s="114">
        <v>444.3</v>
      </c>
      <c r="N12" s="114">
        <v>198</v>
      </c>
      <c r="O12" s="114">
        <v>289.39999999999998</v>
      </c>
      <c r="P12" s="114">
        <v>194.1</v>
      </c>
      <c r="Q12" s="114">
        <v>132.9</v>
      </c>
      <c r="R12" s="115">
        <v>65.8</v>
      </c>
      <c r="S12" s="114">
        <v>33</v>
      </c>
      <c r="T12" s="114">
        <v>63</v>
      </c>
      <c r="U12" s="114">
        <v>268.89999999999998</v>
      </c>
      <c r="V12" s="114">
        <v>67.099999999999994</v>
      </c>
      <c r="W12" s="114">
        <v>81.2</v>
      </c>
      <c r="X12" s="114">
        <v>188.2</v>
      </c>
      <c r="Y12" s="114">
        <v>158.6</v>
      </c>
      <c r="Z12" s="115">
        <v>19.7</v>
      </c>
    </row>
    <row r="13" spans="1:26" ht="15.5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5.5">
      <c r="B14" s="32"/>
      <c r="C14" s="20" t="s">
        <v>186</v>
      </c>
      <c r="D14" s="20"/>
      <c r="E14" s="20"/>
      <c r="F14" s="20"/>
      <c r="G14" s="20"/>
      <c r="H14" s="20"/>
      <c r="I14" s="15"/>
      <c r="J14" s="15"/>
      <c r="K14" s="20"/>
      <c r="L14" s="20"/>
      <c r="M14" s="20"/>
      <c r="N14" s="20"/>
      <c r="O14" s="20"/>
      <c r="P14" s="15"/>
      <c r="Q14" s="15"/>
      <c r="R14" s="20"/>
      <c r="S14" s="20"/>
      <c r="T14" s="20"/>
      <c r="U14" s="20"/>
      <c r="V14" s="15"/>
      <c r="W14" s="15"/>
      <c r="X14" s="15"/>
      <c r="Y14" s="15"/>
      <c r="Z14" s="15"/>
    </row>
    <row r="15" spans="1:26" ht="15.5" thickBot="1">
      <c r="B15" s="8" t="s">
        <v>183</v>
      </c>
      <c r="C15" s="9" t="s">
        <v>145</v>
      </c>
      <c r="D15" s="9"/>
      <c r="E15" s="9"/>
      <c r="F15" s="9"/>
      <c r="G15" s="9"/>
      <c r="H15" s="9"/>
      <c r="I15" s="9"/>
      <c r="J15" s="22"/>
      <c r="K15" s="9" t="s">
        <v>188</v>
      </c>
      <c r="L15" s="9"/>
      <c r="M15" s="9"/>
      <c r="N15" s="9"/>
      <c r="O15" s="9"/>
      <c r="P15" s="9"/>
      <c r="Q15" s="9"/>
      <c r="R15" s="22"/>
      <c r="S15" s="9" t="s">
        <v>185</v>
      </c>
      <c r="T15" s="9"/>
      <c r="U15" s="9"/>
      <c r="V15" s="9"/>
      <c r="W15" s="9"/>
      <c r="X15" s="9"/>
      <c r="Y15" s="9"/>
      <c r="Z15" s="22"/>
    </row>
    <row r="16" spans="1:26" ht="14.5" thickTop="1">
      <c r="B16" s="19">
        <v>0</v>
      </c>
      <c r="C16" s="114">
        <v>24.9</v>
      </c>
      <c r="D16" s="114">
        <v>22.2</v>
      </c>
      <c r="E16" s="114">
        <v>29.5</v>
      </c>
      <c r="F16" s="114">
        <v>25.2</v>
      </c>
      <c r="G16" s="114">
        <v>26.7</v>
      </c>
      <c r="H16" s="114">
        <v>29</v>
      </c>
      <c r="I16" s="114">
        <v>30.3</v>
      </c>
      <c r="J16" s="115">
        <v>26.6</v>
      </c>
      <c r="K16" s="114">
        <v>26.1</v>
      </c>
      <c r="L16" s="114">
        <v>27.5</v>
      </c>
      <c r="M16" s="114">
        <v>28.1</v>
      </c>
      <c r="N16" s="114">
        <v>25.2</v>
      </c>
      <c r="O16" s="114">
        <v>22.6</v>
      </c>
      <c r="P16" s="114">
        <v>24.8</v>
      </c>
      <c r="Q16" s="114">
        <v>25.1</v>
      </c>
      <c r="R16" s="115">
        <v>27</v>
      </c>
      <c r="S16" s="114">
        <v>27.5</v>
      </c>
      <c r="T16" s="114">
        <v>24.6</v>
      </c>
      <c r="U16" s="114">
        <v>24.7</v>
      </c>
      <c r="V16" s="114">
        <v>25.8</v>
      </c>
      <c r="W16" s="114">
        <v>26.5</v>
      </c>
      <c r="X16" s="114">
        <v>28.6</v>
      </c>
      <c r="Y16" s="114">
        <v>23.4</v>
      </c>
      <c r="Z16" s="115">
        <v>24.5</v>
      </c>
    </row>
    <row r="17" spans="2:26">
      <c r="B17" s="25">
        <v>4</v>
      </c>
      <c r="C17" s="114">
        <v>25.7</v>
      </c>
      <c r="D17" s="114">
        <v>22</v>
      </c>
      <c r="E17" s="114">
        <v>28.5</v>
      </c>
      <c r="F17" s="114">
        <v>26.3</v>
      </c>
      <c r="G17" s="114">
        <v>26.4</v>
      </c>
      <c r="H17" s="114">
        <v>29.1</v>
      </c>
      <c r="I17" s="114">
        <v>29.8</v>
      </c>
      <c r="J17" s="115">
        <v>27.3</v>
      </c>
      <c r="K17" s="114">
        <v>26.3</v>
      </c>
      <c r="L17" s="114">
        <v>27.8</v>
      </c>
      <c r="M17" s="114">
        <v>28.2</v>
      </c>
      <c r="N17" s="114">
        <v>25.8</v>
      </c>
      <c r="O17" s="114">
        <v>23.6</v>
      </c>
      <c r="P17" s="114">
        <v>26.2</v>
      </c>
      <c r="Q17" s="114">
        <v>25.6</v>
      </c>
      <c r="R17" s="115">
        <v>27.5</v>
      </c>
      <c r="S17" s="114">
        <v>27.9</v>
      </c>
      <c r="T17" s="114">
        <v>25.8</v>
      </c>
      <c r="U17" s="114">
        <v>25.2</v>
      </c>
      <c r="V17" s="114">
        <v>25.8</v>
      </c>
      <c r="W17" s="114">
        <v>27.8</v>
      </c>
      <c r="X17" s="114">
        <v>28.7</v>
      </c>
      <c r="Y17" s="114">
        <v>22.7</v>
      </c>
      <c r="Z17" s="115">
        <v>25.3</v>
      </c>
    </row>
    <row r="18" spans="2:26">
      <c r="B18" s="19">
        <v>7</v>
      </c>
      <c r="C18" s="114">
        <v>24.9</v>
      </c>
      <c r="D18" s="114">
        <v>22.4</v>
      </c>
      <c r="E18" s="114">
        <v>27.6</v>
      </c>
      <c r="F18" s="114">
        <v>26.7</v>
      </c>
      <c r="G18" s="114">
        <v>25.7</v>
      </c>
      <c r="H18" s="114">
        <v>29.6</v>
      </c>
      <c r="I18" s="114">
        <v>29.9</v>
      </c>
      <c r="J18" s="115">
        <v>25.6</v>
      </c>
      <c r="K18" s="114">
        <v>26.3</v>
      </c>
      <c r="L18" s="114">
        <v>27.9</v>
      </c>
      <c r="M18" s="114">
        <v>27.7</v>
      </c>
      <c r="N18" s="114">
        <v>25.7</v>
      </c>
      <c r="O18" s="114">
        <v>23</v>
      </c>
      <c r="P18" s="114">
        <v>26.1</v>
      </c>
      <c r="Q18" s="114">
        <v>27.2</v>
      </c>
      <c r="R18" s="115">
        <v>27.3</v>
      </c>
      <c r="S18" s="114">
        <v>26.6</v>
      </c>
      <c r="T18" s="114">
        <v>25.1</v>
      </c>
      <c r="U18" s="114">
        <v>25.1</v>
      </c>
      <c r="V18" s="114">
        <v>25.5</v>
      </c>
      <c r="W18" s="114">
        <v>26.5</v>
      </c>
      <c r="X18" s="114">
        <v>28.6</v>
      </c>
      <c r="Y18" s="114">
        <v>22.9</v>
      </c>
      <c r="Z18" s="115">
        <v>26</v>
      </c>
    </row>
    <row r="19" spans="2:26">
      <c r="B19" s="19">
        <v>11</v>
      </c>
      <c r="C19" s="114">
        <v>25.4</v>
      </c>
      <c r="D19" s="114">
        <v>23.3</v>
      </c>
      <c r="E19" s="114">
        <v>29.1</v>
      </c>
      <c r="F19" s="114">
        <v>26.7</v>
      </c>
      <c r="G19" s="114">
        <v>26.5</v>
      </c>
      <c r="H19" s="114">
        <v>29.3</v>
      </c>
      <c r="I19" s="114">
        <v>30.5</v>
      </c>
      <c r="J19" s="115">
        <v>26.2</v>
      </c>
      <c r="K19" s="114">
        <v>26.6</v>
      </c>
      <c r="L19" s="114">
        <v>28.6</v>
      </c>
      <c r="M19" s="114">
        <v>27.6</v>
      </c>
      <c r="N19" s="114">
        <v>25.7</v>
      </c>
      <c r="O19" s="114">
        <v>23.5</v>
      </c>
      <c r="P19" s="114">
        <v>26.6</v>
      </c>
      <c r="Q19" s="114">
        <v>27.1</v>
      </c>
      <c r="R19" s="115">
        <v>27.8</v>
      </c>
      <c r="S19" s="114">
        <v>26.6</v>
      </c>
      <c r="T19" s="114">
        <v>25.6</v>
      </c>
      <c r="U19" s="114">
        <v>25.1</v>
      </c>
      <c r="V19" s="114">
        <v>26.3</v>
      </c>
      <c r="W19" s="114">
        <v>27.2</v>
      </c>
      <c r="X19" s="114">
        <v>29.5</v>
      </c>
      <c r="Y19" s="114">
        <v>23.3</v>
      </c>
      <c r="Z19" s="115">
        <v>26.1</v>
      </c>
    </row>
    <row r="20" spans="2:26">
      <c r="B20" s="19">
        <v>14</v>
      </c>
      <c r="C20" s="114">
        <v>26.2</v>
      </c>
      <c r="D20" s="114">
        <v>23</v>
      </c>
      <c r="E20" s="114">
        <v>28.8</v>
      </c>
      <c r="F20" s="114">
        <v>26.7</v>
      </c>
      <c r="G20" s="114">
        <v>26.1</v>
      </c>
      <c r="H20" s="114">
        <v>28.5</v>
      </c>
      <c r="I20" s="114">
        <v>31.6</v>
      </c>
      <c r="J20" s="115">
        <v>27.2</v>
      </c>
      <c r="K20" s="114">
        <v>26.1</v>
      </c>
      <c r="L20" s="114">
        <v>28.1</v>
      </c>
      <c r="M20" s="114">
        <v>28</v>
      </c>
      <c r="N20" s="114">
        <v>25.6</v>
      </c>
      <c r="O20" s="114">
        <v>24.1</v>
      </c>
      <c r="P20" s="114">
        <v>26.7</v>
      </c>
      <c r="Q20" s="114">
        <v>28.4</v>
      </c>
      <c r="R20" s="115">
        <v>27.3</v>
      </c>
      <c r="S20" s="114">
        <v>26.9</v>
      </c>
      <c r="T20" s="114">
        <v>25.8</v>
      </c>
      <c r="U20" s="114">
        <v>25.1</v>
      </c>
      <c r="V20" s="114">
        <v>26.1</v>
      </c>
      <c r="W20" s="114">
        <v>27.4</v>
      </c>
      <c r="X20" s="114">
        <v>30.6</v>
      </c>
      <c r="Y20" s="114">
        <v>23.6</v>
      </c>
      <c r="Z20" s="115">
        <v>27.3</v>
      </c>
    </row>
    <row r="21" spans="2:26">
      <c r="B21" s="19">
        <v>18</v>
      </c>
      <c r="C21" s="114">
        <v>25</v>
      </c>
      <c r="D21" s="114">
        <v>23.9</v>
      </c>
      <c r="E21" s="114">
        <v>28.8</v>
      </c>
      <c r="F21" s="114">
        <v>26.4</v>
      </c>
      <c r="G21" s="114">
        <v>26.1</v>
      </c>
      <c r="H21" s="114">
        <v>29.3</v>
      </c>
      <c r="I21" s="114">
        <v>30.5</v>
      </c>
      <c r="J21" s="115">
        <v>26.3</v>
      </c>
      <c r="K21" s="114">
        <v>25.7</v>
      </c>
      <c r="L21" s="114">
        <v>28.4</v>
      </c>
      <c r="M21" s="114">
        <v>27.4</v>
      </c>
      <c r="N21" s="114">
        <v>25.9</v>
      </c>
      <c r="O21" s="114">
        <v>23.8</v>
      </c>
      <c r="P21" s="114">
        <v>26</v>
      </c>
      <c r="Q21" s="114">
        <v>28.2</v>
      </c>
      <c r="R21" s="115">
        <v>27.1</v>
      </c>
      <c r="S21" s="114">
        <v>27</v>
      </c>
      <c r="T21" s="114">
        <v>25.5</v>
      </c>
      <c r="U21" s="114">
        <v>24.3</v>
      </c>
      <c r="V21" s="114">
        <v>25.4</v>
      </c>
      <c r="W21" s="114">
        <v>28.2</v>
      </c>
      <c r="X21" s="114">
        <v>28.8</v>
      </c>
      <c r="Y21" s="114">
        <v>23.6</v>
      </c>
      <c r="Z21" s="115">
        <v>26.3</v>
      </c>
    </row>
    <row r="22" spans="2:26">
      <c r="B22" s="19">
        <v>22</v>
      </c>
      <c r="C22" s="114">
        <v>24.7</v>
      </c>
      <c r="D22" s="114">
        <v>24.7</v>
      </c>
      <c r="E22" s="114">
        <v>29</v>
      </c>
      <c r="F22" s="114">
        <v>26.1</v>
      </c>
      <c r="G22" s="114">
        <v>26.6</v>
      </c>
      <c r="H22" s="114">
        <v>28.5</v>
      </c>
      <c r="I22" s="114">
        <v>29.8</v>
      </c>
      <c r="J22" s="115">
        <v>27.3</v>
      </c>
      <c r="K22" s="114">
        <v>26.4</v>
      </c>
      <c r="L22" s="114">
        <v>28.8</v>
      </c>
      <c r="M22" s="114">
        <v>28</v>
      </c>
      <c r="N22" s="114">
        <v>25.9</v>
      </c>
      <c r="O22" s="114">
        <v>23</v>
      </c>
      <c r="P22" s="114">
        <v>26.1</v>
      </c>
      <c r="Q22" s="114">
        <v>26.5</v>
      </c>
      <c r="R22" s="115">
        <v>27.1</v>
      </c>
      <c r="S22" s="114">
        <v>27.5</v>
      </c>
      <c r="T22" s="114">
        <v>25.5</v>
      </c>
      <c r="U22" s="114">
        <v>24.7</v>
      </c>
      <c r="V22" s="114">
        <v>25.8</v>
      </c>
      <c r="W22" s="114">
        <v>27.5</v>
      </c>
      <c r="X22" s="114">
        <v>28.5</v>
      </c>
      <c r="Y22" s="114">
        <v>23.6</v>
      </c>
      <c r="Z22" s="115">
        <v>25.9</v>
      </c>
    </row>
  </sheetData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D761F-8112-47C1-B3EE-AA63B4A49FD7}">
  <dimension ref="A1:C13"/>
  <sheetViews>
    <sheetView zoomScale="85" zoomScaleNormal="85" workbookViewId="0">
      <selection activeCell="F7" sqref="F7"/>
    </sheetView>
  </sheetViews>
  <sheetFormatPr defaultRowHeight="14"/>
  <cols>
    <col min="1" max="1" width="17.6640625" customWidth="1"/>
    <col min="2" max="2" width="7.58203125" bestFit="1" customWidth="1"/>
    <col min="3" max="3" width="9.6640625" bestFit="1" customWidth="1"/>
  </cols>
  <sheetData>
    <row r="1" spans="1:3" ht="18">
      <c r="A1" s="47" t="s">
        <v>304</v>
      </c>
    </row>
    <row r="2" spans="1:3" ht="14.5">
      <c r="A2" s="50" t="s">
        <v>189</v>
      </c>
    </row>
    <row r="4" spans="1:3" ht="15.5">
      <c r="B4" s="20" t="s">
        <v>190</v>
      </c>
      <c r="C4" s="15"/>
    </row>
    <row r="5" spans="1:3" ht="15.5" thickBot="1">
      <c r="B5" s="36" t="s">
        <v>191</v>
      </c>
      <c r="C5" s="9" t="s">
        <v>142</v>
      </c>
    </row>
    <row r="6" spans="1:3" ht="14.5" thickTop="1">
      <c r="B6" s="116">
        <v>118.527</v>
      </c>
      <c r="C6" s="116">
        <v>131.126</v>
      </c>
    </row>
    <row r="7" spans="1:3">
      <c r="B7" s="116"/>
      <c r="C7" s="116">
        <v>0.75716600000000001</v>
      </c>
    </row>
    <row r="8" spans="1:3">
      <c r="B8" s="116">
        <v>141.34</v>
      </c>
      <c r="C8" s="116">
        <v>0.74303399999999997</v>
      </c>
    </row>
    <row r="9" spans="1:3">
      <c r="B9" s="116">
        <v>156.273</v>
      </c>
      <c r="C9" s="116">
        <v>69.060100000000006</v>
      </c>
    </row>
    <row r="10" spans="1:3">
      <c r="B10" s="116">
        <v>199.86099999999999</v>
      </c>
      <c r="C10" s="116">
        <v>21.319299999999998</v>
      </c>
    </row>
    <row r="11" spans="1:3">
      <c r="B11" s="116">
        <v>140.798</v>
      </c>
      <c r="C11" s="116">
        <v>3.7473999999999998</v>
      </c>
    </row>
    <row r="12" spans="1:3">
      <c r="B12" s="116">
        <v>121.355</v>
      </c>
      <c r="C12" s="116">
        <v>84.115799999999993</v>
      </c>
    </row>
    <row r="13" spans="1:3">
      <c r="B13" s="116">
        <v>179.90100000000001</v>
      </c>
      <c r="C13" s="116">
        <v>125.523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3A28EC41FC83342BB09E01C2927E407" ma:contentTypeVersion="3" ma:contentTypeDescription="新しいドキュメントを作成します。" ma:contentTypeScope="" ma:versionID="b7be5e29fad8978db0f2cd3a092a9db3">
  <xsd:schema xmlns:xsd="http://www.w3.org/2001/XMLSchema" xmlns:xs="http://www.w3.org/2001/XMLSchema" xmlns:p="http://schemas.microsoft.com/office/2006/metadata/properties" xmlns:ns2="9baf7381-65b4-4989-8677-1de5ba73ba8b" targetNamespace="http://schemas.microsoft.com/office/2006/metadata/properties" ma:root="true" ma:fieldsID="7ac6e08ff2b0b4830f2f84fd79ea361d" ns2:_="">
    <xsd:import namespace="9baf7381-65b4-4989-8677-1de5ba73ba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f7381-65b4-4989-8677-1de5ba73ba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39010B-6B96-40E3-BA49-FDE0D5B0E64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baf7381-65b4-4989-8677-1de5ba73ba8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A745587-B48E-4E15-835B-D78B26338A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D5C1BE-D467-4222-9CA4-5137A35A0A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af7381-65b4-4989-8677-1de5ba73ba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36</vt:i4>
      </vt:variant>
    </vt:vector>
  </HeadingPairs>
  <TitlesOfParts>
    <vt:vector size="36" baseType="lpstr">
      <vt:lpstr>Supplementary Data File X</vt:lpstr>
      <vt:lpstr>Fig.1a</vt:lpstr>
      <vt:lpstr>Fig.1b(1)</vt:lpstr>
      <vt:lpstr>Fig.1b(2)_Sup.2a</vt:lpstr>
      <vt:lpstr>Fig.1b(3)_Sup.2b</vt:lpstr>
      <vt:lpstr>Fig.2a</vt:lpstr>
      <vt:lpstr>Fig.2b</vt:lpstr>
      <vt:lpstr>Fig.2c_Sup.4c</vt:lpstr>
      <vt:lpstr>Fig.2e</vt:lpstr>
      <vt:lpstr>Fig.2f</vt:lpstr>
      <vt:lpstr>Fig.3b</vt:lpstr>
      <vt:lpstr>Fig.3c</vt:lpstr>
      <vt:lpstr>Fig.4a</vt:lpstr>
      <vt:lpstr>Fig.4b</vt:lpstr>
      <vt:lpstr>Fig.4c</vt:lpstr>
      <vt:lpstr>Fig.4d</vt:lpstr>
      <vt:lpstr>Fig.5a</vt:lpstr>
      <vt:lpstr>Fig.5b</vt:lpstr>
      <vt:lpstr>Fig.5c</vt:lpstr>
      <vt:lpstr>Sup.Fig.1a</vt:lpstr>
      <vt:lpstr>Sup.Fig.3(1)</vt:lpstr>
      <vt:lpstr>Sup.Fig.3(2)(3)(4)</vt:lpstr>
      <vt:lpstr>Sup.Fig.4a</vt:lpstr>
      <vt:lpstr>Sup.Fig.4b</vt:lpstr>
      <vt:lpstr>Sup.Fig.4d</vt:lpstr>
      <vt:lpstr>Sup.Fig.4e(1)</vt:lpstr>
      <vt:lpstr>Sup.Fig.4e(2)</vt:lpstr>
      <vt:lpstr>Sup.Fig.5a(1)</vt:lpstr>
      <vt:lpstr>Sup.Fig.5a(2)</vt:lpstr>
      <vt:lpstr>Sup.Fig.5a(3)(4)</vt:lpstr>
      <vt:lpstr>Sup.Fig.5b</vt:lpstr>
      <vt:lpstr>Sup.Fig.6</vt:lpstr>
      <vt:lpstr>Sup.Fig.7a</vt:lpstr>
      <vt:lpstr>Sup.Fig.7b</vt:lpstr>
      <vt:lpstr>Sup.Fig.7c</vt:lpstr>
      <vt:lpstr>Sup.Fig.7d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Tasaki, Mamoru(田﨑 調)[he/him]</dc:creator>
  <cp:keywords/>
  <dc:description/>
  <cp:lastModifiedBy>Yoshinari, Tomohiro(吉成 友博)</cp:lastModifiedBy>
  <cp:revision/>
  <dcterms:created xsi:type="dcterms:W3CDTF">2025-05-29T00:14:58Z</dcterms:created>
  <dcterms:modified xsi:type="dcterms:W3CDTF">2025-08-13T07:25:46Z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0x010100A3A28EC41FC83342BB09E01C2927E407</vt:lpwstr>
  </property>
</Properties>
</file>