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Nature Metabolism Raw Data Files/Resumbission Figures/non-figures/Submission documents/for proofing/"/>
    </mc:Choice>
  </mc:AlternateContent>
  <xr:revisionPtr revIDLastSave="0" documentId="8_{CC6B9B51-821C-BB4C-BF39-AD11B9FF6E9C}" xr6:coauthVersionLast="47" xr6:coauthVersionMax="47" xr10:uidLastSave="{00000000-0000-0000-0000-000000000000}"/>
  <bookViews>
    <workbookView xWindow="1880" yWindow="500" windowWidth="27640" windowHeight="16940" activeTab="3" xr2:uid="{38819D71-94CA-1A42-BE42-E9EF9D06B397}"/>
  </bookViews>
  <sheets>
    <sheet name="Panel G" sheetId="1" r:id="rId1"/>
    <sheet name="Panel H" sheetId="2" r:id="rId2"/>
    <sheet name="Panel I" sheetId="3" r:id="rId3"/>
    <sheet name="Panel J Velocity_Center-Tim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" i="4" l="1"/>
  <c r="H17" i="4"/>
  <c r="H18" i="4"/>
  <c r="H19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I34" i="3"/>
  <c r="H34" i="3"/>
  <c r="G34" i="3"/>
  <c r="F34" i="3"/>
  <c r="E34" i="3"/>
  <c r="I31" i="3"/>
  <c r="I32" i="3" s="1"/>
  <c r="H31" i="3"/>
  <c r="H32" i="3" s="1"/>
  <c r="G31" i="3"/>
  <c r="G32" i="3" s="1"/>
  <c r="F31" i="3"/>
  <c r="F32" i="3" s="1"/>
  <c r="E31" i="3"/>
  <c r="E32" i="3" s="1"/>
  <c r="I30" i="3"/>
  <c r="H30" i="3"/>
  <c r="G30" i="3"/>
  <c r="F30" i="3"/>
  <c r="E30" i="3"/>
  <c r="G20" i="3"/>
  <c r="I19" i="3"/>
  <c r="I20" i="3" s="1"/>
  <c r="H19" i="3"/>
  <c r="H20" i="3" s="1"/>
  <c r="G19" i="3"/>
  <c r="F19" i="3"/>
  <c r="F20" i="3" s="1"/>
  <c r="E19" i="3"/>
  <c r="E20" i="3" s="1"/>
  <c r="I18" i="3"/>
  <c r="H18" i="3"/>
  <c r="G18" i="3"/>
  <c r="F18" i="3"/>
  <c r="E18" i="3"/>
  <c r="I34" i="2"/>
  <c r="H34" i="2"/>
  <c r="G34" i="2"/>
  <c r="F34" i="2"/>
  <c r="E34" i="2"/>
  <c r="I31" i="2"/>
  <c r="I32" i="2" s="1"/>
  <c r="H31" i="2"/>
  <c r="H32" i="2" s="1"/>
  <c r="G31" i="2"/>
  <c r="G32" i="2" s="1"/>
  <c r="F31" i="2"/>
  <c r="F32" i="2" s="1"/>
  <c r="E31" i="2"/>
  <c r="E32" i="2" s="1"/>
  <c r="I30" i="2"/>
  <c r="H30" i="2"/>
  <c r="G30" i="2"/>
  <c r="F30" i="2"/>
  <c r="E30" i="2"/>
  <c r="I19" i="2"/>
  <c r="I20" i="2" s="1"/>
  <c r="H19" i="2"/>
  <c r="H20" i="2" s="1"/>
  <c r="G19" i="2"/>
  <c r="G20" i="2" s="1"/>
  <c r="F19" i="2"/>
  <c r="F20" i="2" s="1"/>
  <c r="E19" i="2"/>
  <c r="E20" i="2" s="1"/>
  <c r="I18" i="2"/>
  <c r="H18" i="2"/>
  <c r="G18" i="2"/>
  <c r="F18" i="2"/>
  <c r="E18" i="2"/>
</calcChain>
</file>

<file path=xl/sharedStrings.xml><?xml version="1.0" encoding="utf-8"?>
<sst xmlns="http://schemas.openxmlformats.org/spreadsheetml/2006/main" count="402" uniqueCount="92">
  <si>
    <t>Optogenetics</t>
  </si>
  <si>
    <t>VGlut3 Cre Mice</t>
  </si>
  <si>
    <t>C57Bl/6J</t>
  </si>
  <si>
    <t>Sex</t>
  </si>
  <si>
    <t>Males</t>
  </si>
  <si>
    <t>Metabolic State</t>
  </si>
  <si>
    <t>O/N FAST</t>
  </si>
  <si>
    <t>Date</t>
  </si>
  <si>
    <t>Cannula place</t>
  </si>
  <si>
    <t>LHA</t>
  </si>
  <si>
    <t>Bregma: -1.0 mm ML, -1.94 mm AP, -5.25 mm DV</t>
  </si>
  <si>
    <t>Laser Power</t>
  </si>
  <si>
    <t>Time</t>
  </si>
  <si>
    <t>9PM/6PM</t>
  </si>
  <si>
    <t>CORRECT</t>
  </si>
  <si>
    <t>Frequency</t>
  </si>
  <si>
    <t>10 Hz</t>
  </si>
  <si>
    <t>Problems</t>
  </si>
  <si>
    <t>None</t>
  </si>
  <si>
    <t>Amplitude</t>
  </si>
  <si>
    <t>5 mVpp OFF</t>
  </si>
  <si>
    <t>5 Vpp ON</t>
  </si>
  <si>
    <t>Initial Body weight</t>
  </si>
  <si>
    <t>Initial Food</t>
  </si>
  <si>
    <t>Pre Stimulation</t>
  </si>
  <si>
    <t>OFF</t>
  </si>
  <si>
    <t>ON</t>
  </si>
  <si>
    <t>Virus</t>
  </si>
  <si>
    <t>Mice</t>
  </si>
  <si>
    <t>Genotype</t>
  </si>
  <si>
    <t>20 min</t>
  </si>
  <si>
    <t>Δfood Intake</t>
  </si>
  <si>
    <t>Cre +</t>
  </si>
  <si>
    <t>Mean</t>
  </si>
  <si>
    <t>Desvest</t>
  </si>
  <si>
    <t>SEM</t>
  </si>
  <si>
    <t>ChR2-YFP</t>
  </si>
  <si>
    <t>Basal</t>
  </si>
  <si>
    <t>off</t>
  </si>
  <si>
    <t>Cre -</t>
  </si>
  <si>
    <t>p-value</t>
  </si>
  <si>
    <t>Measurement</t>
  </si>
  <si>
    <t>Anal thermometer</t>
  </si>
  <si>
    <t>IPTT-300 Transponders</t>
  </si>
  <si>
    <t/>
  </si>
  <si>
    <t>Distance moved</t>
  </si>
  <si>
    <t>In zone</t>
  </si>
  <si>
    <t>Velocity</t>
  </si>
  <si>
    <t>Center-point</t>
  </si>
  <si>
    <t>Arena / Center-point</t>
  </si>
  <si>
    <t>Center / Center-point</t>
  </si>
  <si>
    <t>Border / Center-point</t>
  </si>
  <si>
    <t>Animal ID</t>
  </si>
  <si>
    <t>Treatment</t>
  </si>
  <si>
    <t>Total</t>
  </si>
  <si>
    <t>Cumulative Duration</t>
  </si>
  <si>
    <t>Latency to first</t>
  </si>
  <si>
    <t>cm</t>
  </si>
  <si>
    <t>s</t>
  </si>
  <si>
    <t>cm/s</t>
  </si>
  <si>
    <t>Trial     1</t>
  </si>
  <si>
    <t>Arena 1</t>
  </si>
  <si>
    <t>125</t>
  </si>
  <si>
    <t>Arena 2</t>
  </si>
  <si>
    <t>112</t>
  </si>
  <si>
    <t>Trial     2</t>
  </si>
  <si>
    <t>Trial     3</t>
  </si>
  <si>
    <t>Trial     5</t>
  </si>
  <si>
    <t>1</t>
  </si>
  <si>
    <t>108</t>
  </si>
  <si>
    <t>Trial     6</t>
  </si>
  <si>
    <t>Trial     7</t>
  </si>
  <si>
    <t>Trial     8</t>
  </si>
  <si>
    <t>117</t>
  </si>
  <si>
    <t>115</t>
  </si>
  <si>
    <t>Trial     9</t>
  </si>
  <si>
    <t>Trial    10</t>
  </si>
  <si>
    <t>-</t>
  </si>
  <si>
    <t>Trial    11</t>
  </si>
  <si>
    <t>114</t>
  </si>
  <si>
    <t>116</t>
  </si>
  <si>
    <t>Trial    12</t>
  </si>
  <si>
    <t>Trial    13</t>
  </si>
  <si>
    <t>Trial    14</t>
  </si>
  <si>
    <t>2</t>
  </si>
  <si>
    <t>Trial    15</t>
  </si>
  <si>
    <t>Trial    16</t>
  </si>
  <si>
    <t>Cre- Chr2eYFP</t>
  </si>
  <si>
    <t>Cre+ Chr2eYFP</t>
  </si>
  <si>
    <t>Ethovision XT OFT boxes</t>
  </si>
  <si>
    <t>J-right panel</t>
  </si>
  <si>
    <t>J-left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</si>
</sst>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538DD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3" xfId="0" applyFont="1" applyBorder="1"/>
    <xf numFmtId="14" fontId="2" fillId="0" borderId="3" xfId="0" applyNumberFormat="1" applyFont="1" applyBorder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3" fillId="0" borderId="3" xfId="0" applyFont="1" applyBorder="1"/>
    <xf numFmtId="0" fontId="2" fillId="3" borderId="3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/>
    <xf numFmtId="0" fontId="2" fillId="0" borderId="5" xfId="0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/>
    <xf numFmtId="0" fontId="2" fillId="5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4" fontId="5" fillId="8" borderId="4" xfId="0" applyNumberFormat="1" applyFont="1" applyFill="1" applyBorder="1"/>
    <xf numFmtId="0" fontId="2" fillId="4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11" borderId="1" xfId="0" applyFont="1" applyFill="1" applyBorder="1" applyAlignment="1">
      <alignment horizontal="center"/>
    </xf>
    <xf numFmtId="164" fontId="5" fillId="12" borderId="1" xfId="0" applyNumberFormat="1" applyFont="1" applyFill="1" applyBorder="1"/>
    <xf numFmtId="0" fontId="0" fillId="9" borderId="1" xfId="0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164" fontId="5" fillId="12" borderId="2" xfId="0" applyNumberFormat="1" applyFont="1" applyFill="1" applyBorder="1"/>
    <xf numFmtId="18" fontId="2" fillId="0" borderId="4" xfId="0" applyNumberFormat="1" applyFont="1" applyBorder="1"/>
    <xf numFmtId="0" fontId="6" fillId="0" borderId="1" xfId="0" applyFont="1" applyBorder="1"/>
    <xf numFmtId="0" fontId="7" fillId="0" borderId="1" xfId="0" applyFont="1" applyBorder="1"/>
    <xf numFmtId="0" fontId="1" fillId="11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E0518-BDDD-3A44-B826-DAB5F4BB7BE6}">
  <dimension ref="B2:M33"/>
  <sheetViews>
    <sheetView workbookViewId="0">
      <selection activeCell="B14" sqref="B14:D33"/>
    </sheetView>
  </sheetViews>
  <sheetFormatPr baseColWidth="10" defaultRowHeight="16" x14ac:dyDescent="0.2"/>
  <cols>
    <col min="2" max="2" width="14.5" bestFit="1" customWidth="1"/>
    <col min="5" max="5" width="16.83203125" bestFit="1" customWidth="1"/>
    <col min="6" max="6" width="10.33203125" bestFit="1" customWidth="1"/>
    <col min="7" max="7" width="13.83203125" bestFit="1" customWidth="1"/>
    <col min="8" max="8" width="14.1640625" bestFit="1" customWidth="1"/>
    <col min="9" max="9" width="11.6640625" bestFit="1" customWidth="1"/>
    <col min="11" max="11" width="11.6640625" bestFit="1" customWidth="1"/>
    <col min="13" max="13" width="11.6640625" bestFit="1" customWidth="1"/>
  </cols>
  <sheetData>
    <row r="2" spans="2:13" x14ac:dyDescent="0.2">
      <c r="B2" s="1" t="s">
        <v>0</v>
      </c>
      <c r="C2" s="3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x14ac:dyDescent="0.2">
      <c r="B3" s="4"/>
      <c r="C3" s="3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x14ac:dyDescent="0.2">
      <c r="B4" s="4" t="s">
        <v>1</v>
      </c>
      <c r="C4" s="5" t="s">
        <v>2</v>
      </c>
      <c r="D4" s="2"/>
      <c r="E4" s="7" t="s">
        <v>3</v>
      </c>
      <c r="F4" s="8" t="s">
        <v>4</v>
      </c>
      <c r="G4" s="2"/>
      <c r="H4" s="7" t="s">
        <v>5</v>
      </c>
      <c r="I4" s="5" t="s">
        <v>6</v>
      </c>
      <c r="J4" s="2"/>
      <c r="K4" s="7" t="s">
        <v>7</v>
      </c>
      <c r="L4" s="9">
        <v>43881</v>
      </c>
      <c r="M4" s="2"/>
    </row>
    <row r="5" spans="2:13" x14ac:dyDescent="0.2">
      <c r="B5" s="4"/>
      <c r="C5" s="10"/>
      <c r="D5" s="2"/>
      <c r="E5" s="2"/>
      <c r="F5" s="2"/>
      <c r="G5" s="2"/>
      <c r="H5" s="2"/>
      <c r="I5" s="2"/>
      <c r="J5" s="2"/>
      <c r="K5" s="11"/>
      <c r="L5" s="12"/>
      <c r="M5" s="2"/>
    </row>
    <row r="6" spans="2:13" x14ac:dyDescent="0.2">
      <c r="B6" s="11" t="s">
        <v>8</v>
      </c>
      <c r="C6" s="5" t="s">
        <v>9</v>
      </c>
      <c r="D6" s="8" t="s">
        <v>10</v>
      </c>
      <c r="E6" s="8"/>
      <c r="F6" s="8"/>
      <c r="G6" s="13"/>
      <c r="H6" s="14" t="s">
        <v>11</v>
      </c>
      <c r="I6" s="15">
        <v>8.6780000000000008</v>
      </c>
      <c r="J6" s="15">
        <v>10.000999999999999</v>
      </c>
      <c r="K6" s="12" t="s">
        <v>12</v>
      </c>
      <c r="L6" s="12" t="s">
        <v>13</v>
      </c>
      <c r="M6" s="2"/>
    </row>
    <row r="7" spans="2:13" x14ac:dyDescent="0.2">
      <c r="B7" s="10"/>
      <c r="C7" s="10"/>
      <c r="D7" s="2"/>
      <c r="E7" s="2"/>
      <c r="F7" s="2"/>
      <c r="G7" s="2"/>
      <c r="H7" s="2"/>
      <c r="I7" s="16" t="s">
        <v>14</v>
      </c>
      <c r="J7" s="17" t="s">
        <v>14</v>
      </c>
      <c r="K7" s="2"/>
      <c r="L7" s="2"/>
      <c r="M7" s="2"/>
    </row>
    <row r="8" spans="2:13" x14ac:dyDescent="0.2">
      <c r="B8" s="19" t="s">
        <v>15</v>
      </c>
      <c r="C8" s="5" t="s">
        <v>16</v>
      </c>
      <c r="D8" s="2"/>
      <c r="E8" s="2"/>
      <c r="F8" s="2"/>
      <c r="G8" s="2"/>
      <c r="H8" s="2"/>
      <c r="I8" s="2"/>
      <c r="J8" s="2"/>
      <c r="K8" s="7" t="s">
        <v>17</v>
      </c>
      <c r="L8" s="8" t="s">
        <v>18</v>
      </c>
      <c r="M8" s="2"/>
    </row>
    <row r="9" spans="2:13" x14ac:dyDescent="0.2">
      <c r="B9" s="11" t="s">
        <v>19</v>
      </c>
      <c r="C9" s="12" t="s">
        <v>20</v>
      </c>
      <c r="D9" s="8" t="s">
        <v>21</v>
      </c>
      <c r="E9" s="2"/>
      <c r="F9" s="2"/>
      <c r="G9" s="2"/>
      <c r="H9" s="2"/>
      <c r="I9" s="2"/>
      <c r="J9" s="2"/>
      <c r="K9" s="2"/>
      <c r="L9" s="2"/>
      <c r="M9" s="2"/>
    </row>
    <row r="10" spans="2:13" x14ac:dyDescent="0.2"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2:13" x14ac:dyDescent="0.2"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2:13" x14ac:dyDescent="0.2">
      <c r="B12" s="3"/>
      <c r="C12" s="3"/>
      <c r="D12" s="3"/>
      <c r="E12" s="19" t="s">
        <v>22</v>
      </c>
      <c r="F12" s="5" t="s">
        <v>23</v>
      </c>
      <c r="G12" s="5" t="s">
        <v>24</v>
      </c>
      <c r="H12" s="20" t="s">
        <v>25</v>
      </c>
      <c r="I12" s="21"/>
      <c r="J12" s="5" t="s">
        <v>26</v>
      </c>
      <c r="K12" s="13"/>
      <c r="L12" s="20" t="s">
        <v>25</v>
      </c>
      <c r="M12" s="21"/>
    </row>
    <row r="13" spans="2:13" x14ac:dyDescent="0.2">
      <c r="B13" s="19" t="s">
        <v>27</v>
      </c>
      <c r="C13" s="5" t="s">
        <v>28</v>
      </c>
      <c r="D13" s="22" t="s">
        <v>29</v>
      </c>
      <c r="E13" s="23"/>
      <c r="F13" s="24"/>
      <c r="G13" s="25" t="s">
        <v>30</v>
      </c>
      <c r="H13" s="26" t="s">
        <v>30</v>
      </c>
      <c r="I13" s="27" t="s">
        <v>31</v>
      </c>
      <c r="J13" s="25" t="s">
        <v>30</v>
      </c>
      <c r="K13" s="24" t="s">
        <v>31</v>
      </c>
      <c r="L13" s="26" t="s">
        <v>30</v>
      </c>
      <c r="M13" s="27" t="s">
        <v>31</v>
      </c>
    </row>
    <row r="14" spans="2:13" x14ac:dyDescent="0.2">
      <c r="B14" s="28" t="s">
        <v>36</v>
      </c>
      <c r="C14" s="29">
        <v>1</v>
      </c>
      <c r="D14" s="30" t="s">
        <v>39</v>
      </c>
      <c r="E14" s="23">
        <v>31.23</v>
      </c>
      <c r="F14" s="24"/>
      <c r="G14" s="24">
        <v>5.03</v>
      </c>
      <c r="H14" s="27">
        <v>4.71</v>
      </c>
      <c r="I14" s="27">
        <v>0.32</v>
      </c>
      <c r="J14" s="24">
        <v>4.54</v>
      </c>
      <c r="K14" s="24">
        <v>0.17</v>
      </c>
      <c r="L14" s="27">
        <v>4.4800000000000004</v>
      </c>
      <c r="M14" s="27">
        <v>0.06</v>
      </c>
    </row>
    <row r="15" spans="2:13" x14ac:dyDescent="0.2">
      <c r="B15" s="28" t="s">
        <v>36</v>
      </c>
      <c r="C15" s="29">
        <v>2</v>
      </c>
      <c r="D15" s="30" t="s">
        <v>39</v>
      </c>
      <c r="E15" s="23">
        <v>33.21</v>
      </c>
      <c r="F15" s="24"/>
      <c r="G15" s="24">
        <v>5.55</v>
      </c>
      <c r="H15" s="27">
        <v>5.22</v>
      </c>
      <c r="I15" s="27">
        <v>0.33</v>
      </c>
      <c r="J15" s="24">
        <v>4.99</v>
      </c>
      <c r="K15" s="24">
        <v>0.23</v>
      </c>
      <c r="L15" s="27">
        <v>4.8600000000000003</v>
      </c>
      <c r="M15" s="27">
        <v>0.13</v>
      </c>
    </row>
    <row r="16" spans="2:13" x14ac:dyDescent="0.2">
      <c r="B16" s="28" t="s">
        <v>36</v>
      </c>
      <c r="C16" s="29">
        <v>3</v>
      </c>
      <c r="D16" s="30" t="s">
        <v>39</v>
      </c>
      <c r="E16" s="23">
        <v>29.34</v>
      </c>
      <c r="F16" s="24"/>
      <c r="G16" s="24">
        <v>5.67</v>
      </c>
      <c r="H16" s="27">
        <v>5.45</v>
      </c>
      <c r="I16" s="27">
        <v>0.22</v>
      </c>
      <c r="J16" s="24">
        <v>5.21</v>
      </c>
      <c r="K16" s="24">
        <v>0.24</v>
      </c>
      <c r="L16" s="27">
        <v>5.03</v>
      </c>
      <c r="M16" s="27">
        <v>0.18</v>
      </c>
    </row>
    <row r="17" spans="2:13" x14ac:dyDescent="0.2">
      <c r="B17" s="28" t="s">
        <v>36</v>
      </c>
      <c r="C17" s="29">
        <v>4</v>
      </c>
      <c r="D17" s="30" t="s">
        <v>39</v>
      </c>
      <c r="E17" s="23">
        <v>31.54</v>
      </c>
      <c r="F17" s="24"/>
      <c r="G17" s="24">
        <v>5.44</v>
      </c>
      <c r="H17" s="27">
        <v>5.17</v>
      </c>
      <c r="I17" s="27">
        <v>0.27</v>
      </c>
      <c r="J17" s="24">
        <v>5.01</v>
      </c>
      <c r="K17" s="24">
        <v>0.16</v>
      </c>
      <c r="L17" s="27">
        <v>4.8899999999999997</v>
      </c>
      <c r="M17" s="27">
        <v>0.12</v>
      </c>
    </row>
    <row r="18" spans="2:13" x14ac:dyDescent="0.2">
      <c r="B18" s="28" t="s">
        <v>36</v>
      </c>
      <c r="C18" s="29">
        <v>5</v>
      </c>
      <c r="D18" s="30" t="s">
        <v>39</v>
      </c>
      <c r="E18" s="23">
        <v>32.119999999999997</v>
      </c>
      <c r="F18" s="24"/>
      <c r="G18" s="24">
        <v>5.78</v>
      </c>
      <c r="H18" s="27">
        <v>5.33</v>
      </c>
      <c r="I18" s="27">
        <v>0.45</v>
      </c>
      <c r="J18" s="24">
        <v>5.04</v>
      </c>
      <c r="K18" s="24">
        <v>0.28999999999999998</v>
      </c>
      <c r="L18" s="27">
        <v>4.88</v>
      </c>
      <c r="M18" s="27">
        <v>0.16</v>
      </c>
    </row>
    <row r="19" spans="2:13" x14ac:dyDescent="0.2">
      <c r="B19" s="10"/>
      <c r="C19" s="3"/>
      <c r="D19" s="31" t="s">
        <v>33</v>
      </c>
      <c r="E19" s="32">
        <v>31.488</v>
      </c>
      <c r="F19" s="24"/>
      <c r="G19" s="24"/>
      <c r="H19" s="32"/>
      <c r="I19" s="32">
        <v>0.318</v>
      </c>
      <c r="J19" s="32"/>
      <c r="K19" s="32">
        <v>0.218</v>
      </c>
      <c r="L19" s="32"/>
      <c r="M19" s="32">
        <v>0.13</v>
      </c>
    </row>
    <row r="20" spans="2:13" x14ac:dyDescent="0.2">
      <c r="B20" s="10"/>
      <c r="C20" s="3"/>
      <c r="D20" s="31" t="s">
        <v>34</v>
      </c>
      <c r="E20" s="32">
        <v>1.4179999999999999</v>
      </c>
      <c r="F20" s="24"/>
      <c r="G20" s="24"/>
      <c r="H20" s="32"/>
      <c r="I20" s="32">
        <v>8.5999999999999993E-2</v>
      </c>
      <c r="J20" s="32"/>
      <c r="K20" s="32">
        <v>5.3999999999999999E-2</v>
      </c>
      <c r="L20" s="32"/>
      <c r="M20" s="32">
        <v>4.5999999999999999E-2</v>
      </c>
    </row>
    <row r="21" spans="2:13" x14ac:dyDescent="0.2">
      <c r="B21" s="10"/>
      <c r="C21" s="3"/>
      <c r="D21" s="31" t="s">
        <v>35</v>
      </c>
      <c r="E21" s="32">
        <v>0.63400000000000001</v>
      </c>
      <c r="F21" s="24"/>
      <c r="G21" s="24"/>
      <c r="H21" s="32"/>
      <c r="I21" s="32">
        <v>3.7999999999999999E-2</v>
      </c>
      <c r="J21" s="32"/>
      <c r="K21" s="32">
        <v>2.4E-2</v>
      </c>
      <c r="L21" s="32"/>
      <c r="M21" s="32">
        <v>0.02</v>
      </c>
    </row>
    <row r="22" spans="2:13" x14ac:dyDescent="0.2">
      <c r="B22" s="10"/>
      <c r="C22" s="3"/>
      <c r="D22" s="3"/>
      <c r="E22" s="23"/>
      <c r="F22" s="24"/>
      <c r="G22" s="24"/>
      <c r="H22" s="33" t="s">
        <v>25</v>
      </c>
      <c r="I22" s="27"/>
      <c r="J22" s="34" t="s">
        <v>26</v>
      </c>
      <c r="K22" s="24"/>
      <c r="L22" s="33" t="s">
        <v>25</v>
      </c>
      <c r="M22" s="27"/>
    </row>
    <row r="23" spans="2:13" x14ac:dyDescent="0.2">
      <c r="B23" s="19" t="s">
        <v>27</v>
      </c>
      <c r="C23" s="5" t="s">
        <v>28</v>
      </c>
      <c r="D23" s="22" t="s">
        <v>29</v>
      </c>
      <c r="E23" s="23"/>
      <c r="F23" s="24"/>
      <c r="G23" s="24"/>
      <c r="H23" s="26" t="s">
        <v>30</v>
      </c>
      <c r="I23" s="27" t="s">
        <v>31</v>
      </c>
      <c r="J23" s="25" t="s">
        <v>30</v>
      </c>
      <c r="K23" s="24" t="s">
        <v>31</v>
      </c>
      <c r="L23" s="26" t="s">
        <v>30</v>
      </c>
      <c r="M23" s="27" t="s">
        <v>31</v>
      </c>
    </row>
    <row r="24" spans="2:13" x14ac:dyDescent="0.2">
      <c r="B24" s="28" t="s">
        <v>36</v>
      </c>
      <c r="C24" s="35">
        <v>1</v>
      </c>
      <c r="D24" s="30" t="s">
        <v>32</v>
      </c>
      <c r="E24" s="23">
        <v>32.450000000000003</v>
      </c>
      <c r="F24" s="24"/>
      <c r="G24" s="24">
        <v>5.17</v>
      </c>
      <c r="H24" s="27">
        <v>4.7699999999999996</v>
      </c>
      <c r="I24" s="27">
        <v>0.4</v>
      </c>
      <c r="J24" s="24">
        <v>4.7300000000000004</v>
      </c>
      <c r="K24" s="24">
        <v>0.04</v>
      </c>
      <c r="L24" s="27">
        <v>4.53</v>
      </c>
      <c r="M24" s="27">
        <v>0.2</v>
      </c>
    </row>
    <row r="25" spans="2:13" x14ac:dyDescent="0.2">
      <c r="B25" s="28" t="s">
        <v>36</v>
      </c>
      <c r="C25" s="35">
        <v>2</v>
      </c>
      <c r="D25" s="30" t="s">
        <v>32</v>
      </c>
      <c r="E25" s="23">
        <v>33.229999999999997</v>
      </c>
      <c r="F25" s="24"/>
      <c r="G25" s="24">
        <v>5.46</v>
      </c>
      <c r="H25" s="27">
        <v>5.12</v>
      </c>
      <c r="I25" s="27">
        <v>0.34</v>
      </c>
      <c r="J25" s="24">
        <v>5.05</v>
      </c>
      <c r="K25" s="24">
        <v>7.0000000000000007E-2</v>
      </c>
      <c r="L25" s="27">
        <v>4.78</v>
      </c>
      <c r="M25" s="27">
        <v>0.27</v>
      </c>
    </row>
    <row r="26" spans="2:13" x14ac:dyDescent="0.2">
      <c r="B26" s="28" t="s">
        <v>36</v>
      </c>
      <c r="C26" s="35">
        <v>3</v>
      </c>
      <c r="D26" s="30" t="s">
        <v>32</v>
      </c>
      <c r="E26" s="23">
        <v>30.15</v>
      </c>
      <c r="F26" s="24"/>
      <c r="G26" s="24">
        <v>5.98</v>
      </c>
      <c r="H26" s="27">
        <v>5.67</v>
      </c>
      <c r="I26" s="27">
        <v>0.31</v>
      </c>
      <c r="J26" s="24">
        <v>5.58</v>
      </c>
      <c r="K26" s="24">
        <v>0.09</v>
      </c>
      <c r="L26" s="27">
        <v>5.34</v>
      </c>
      <c r="M26" s="27">
        <v>0.24</v>
      </c>
    </row>
    <row r="27" spans="2:13" x14ac:dyDescent="0.2">
      <c r="B27" s="28" t="s">
        <v>36</v>
      </c>
      <c r="C27" s="35">
        <v>4</v>
      </c>
      <c r="D27" s="30" t="s">
        <v>32</v>
      </c>
      <c r="E27" s="23">
        <v>32.44</v>
      </c>
      <c r="F27" s="24"/>
      <c r="G27" s="24">
        <v>4.67</v>
      </c>
      <c r="H27" s="27">
        <v>4.4400000000000004</v>
      </c>
      <c r="I27" s="27">
        <v>0.23</v>
      </c>
      <c r="J27" s="24">
        <v>4.41</v>
      </c>
      <c r="K27" s="24">
        <v>0.03</v>
      </c>
      <c r="L27" s="27">
        <v>4.12</v>
      </c>
      <c r="M27" s="27">
        <v>0.28999999999999998</v>
      </c>
    </row>
    <row r="28" spans="2:13" x14ac:dyDescent="0.2">
      <c r="B28" s="28" t="s">
        <v>36</v>
      </c>
      <c r="C28" s="35">
        <v>5</v>
      </c>
      <c r="D28" s="30" t="s">
        <v>32</v>
      </c>
      <c r="E28" s="23">
        <v>31.24</v>
      </c>
      <c r="F28" s="24"/>
      <c r="G28" s="24">
        <v>4.9000000000000004</v>
      </c>
      <c r="H28" s="27">
        <v>4.6900000000000004</v>
      </c>
      <c r="I28" s="27">
        <v>0.21</v>
      </c>
      <c r="J28" s="24">
        <v>4.6399999999999997</v>
      </c>
      <c r="K28" s="24">
        <v>0.05</v>
      </c>
      <c r="L28" s="27">
        <v>4.34</v>
      </c>
      <c r="M28" s="27">
        <v>0.3</v>
      </c>
    </row>
    <row r="29" spans="2:13" x14ac:dyDescent="0.2">
      <c r="B29" s="28" t="s">
        <v>36</v>
      </c>
      <c r="C29" s="35">
        <v>6</v>
      </c>
      <c r="D29" s="30" t="s">
        <v>32</v>
      </c>
      <c r="E29" s="23">
        <v>30.11</v>
      </c>
      <c r="F29" s="24"/>
      <c r="G29" s="24">
        <v>5.32</v>
      </c>
      <c r="H29" s="27">
        <v>5.04</v>
      </c>
      <c r="I29" s="27">
        <v>0.28000000000000003</v>
      </c>
      <c r="J29" s="24">
        <v>5.01</v>
      </c>
      <c r="K29" s="24">
        <v>0.03</v>
      </c>
      <c r="L29" s="27">
        <v>4.78</v>
      </c>
      <c r="M29" s="27">
        <v>0.23</v>
      </c>
    </row>
    <row r="30" spans="2:13" x14ac:dyDescent="0.2">
      <c r="B30" s="28" t="s">
        <v>36</v>
      </c>
      <c r="C30" s="35">
        <v>7</v>
      </c>
      <c r="D30" s="30" t="s">
        <v>32</v>
      </c>
      <c r="E30" s="23">
        <v>31.85</v>
      </c>
      <c r="F30" s="24"/>
      <c r="G30" s="24">
        <v>6.11</v>
      </c>
      <c r="H30" s="27">
        <v>5.74</v>
      </c>
      <c r="I30" s="27">
        <v>0.37</v>
      </c>
      <c r="J30" s="24">
        <v>5.67</v>
      </c>
      <c r="K30" s="24">
        <v>7.0000000000000007E-2</v>
      </c>
      <c r="L30" s="27">
        <v>5.46</v>
      </c>
      <c r="M30" s="27">
        <v>0.21</v>
      </c>
    </row>
    <row r="31" spans="2:13" x14ac:dyDescent="0.2">
      <c r="B31" s="3"/>
      <c r="C31" s="3"/>
      <c r="D31" s="31" t="s">
        <v>33</v>
      </c>
      <c r="E31" s="32">
        <v>31.638999999999999</v>
      </c>
      <c r="F31" s="24"/>
      <c r="G31" s="24"/>
      <c r="H31" s="32"/>
      <c r="I31" s="32">
        <v>0.29799999999999999</v>
      </c>
      <c r="J31" s="32"/>
      <c r="K31" s="32">
        <v>5.6000000000000001E-2</v>
      </c>
      <c r="L31" s="32"/>
      <c r="M31" s="32">
        <v>0.26</v>
      </c>
    </row>
    <row r="32" spans="2:13" x14ac:dyDescent="0.2">
      <c r="B32" s="3"/>
      <c r="C32" s="3"/>
      <c r="D32" s="31" t="s">
        <v>34</v>
      </c>
      <c r="E32" s="32">
        <v>1.196</v>
      </c>
      <c r="F32" s="24"/>
      <c r="G32" s="24"/>
      <c r="H32" s="32"/>
      <c r="I32" s="32">
        <v>7.9000000000000001E-2</v>
      </c>
      <c r="J32" s="32"/>
      <c r="K32" s="32">
        <v>2.4E-2</v>
      </c>
      <c r="L32" s="32"/>
      <c r="M32" s="32">
        <v>4.1000000000000002E-2</v>
      </c>
    </row>
    <row r="33" spans="2:13" x14ac:dyDescent="0.2">
      <c r="B33" s="2"/>
      <c r="C33" s="2"/>
      <c r="D33" s="31" t="s">
        <v>35</v>
      </c>
      <c r="E33" s="32">
        <v>0.53500000000000003</v>
      </c>
      <c r="F33" s="24"/>
      <c r="G33" s="24"/>
      <c r="H33" s="32"/>
      <c r="I33" s="32">
        <v>3.5000000000000003E-2</v>
      </c>
      <c r="J33" s="32"/>
      <c r="K33" s="32">
        <v>1.0999999999999999E-2</v>
      </c>
      <c r="L33" s="32"/>
      <c r="M33" s="32">
        <v>1.7999999999999999E-2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C77B-ACBD-A74C-90C7-425BD3BF39E3}">
  <dimension ref="B2:L34"/>
  <sheetViews>
    <sheetView workbookViewId="0">
      <selection activeCell="E2" sqref="E2:G2"/>
    </sheetView>
  </sheetViews>
  <sheetFormatPr baseColWidth="10" defaultRowHeight="16" x14ac:dyDescent="0.2"/>
  <cols>
    <col min="2" max="3" width="14.5" bestFit="1" customWidth="1"/>
    <col min="5" max="5" width="16.83203125" bestFit="1" customWidth="1"/>
    <col min="8" max="8" width="14.1640625" bestFit="1" customWidth="1"/>
  </cols>
  <sheetData>
    <row r="2" spans="2:12" x14ac:dyDescent="0.2">
      <c r="B2" s="1" t="s">
        <v>0</v>
      </c>
      <c r="C2" s="3"/>
      <c r="D2" s="2"/>
      <c r="E2" s="7" t="s">
        <v>41</v>
      </c>
      <c r="F2" s="7" t="s">
        <v>42</v>
      </c>
      <c r="G2" s="7"/>
      <c r="H2" s="2"/>
      <c r="I2" s="2"/>
      <c r="J2" s="2"/>
      <c r="K2" s="2"/>
      <c r="L2" s="2"/>
    </row>
    <row r="3" spans="2:12" x14ac:dyDescent="0.2">
      <c r="B3" s="4"/>
      <c r="C3" s="3"/>
      <c r="D3" s="2"/>
      <c r="E3" s="2"/>
      <c r="F3" s="2"/>
      <c r="G3" s="2"/>
      <c r="H3" s="2"/>
      <c r="I3" s="2"/>
      <c r="J3" s="2"/>
      <c r="K3" s="2"/>
      <c r="L3" s="2"/>
    </row>
    <row r="4" spans="2:12" x14ac:dyDescent="0.2">
      <c r="B4" s="4" t="s">
        <v>1</v>
      </c>
      <c r="C4" s="5" t="s">
        <v>2</v>
      </c>
      <c r="D4" s="2"/>
      <c r="E4" s="7" t="s">
        <v>3</v>
      </c>
      <c r="F4" s="8" t="s">
        <v>4</v>
      </c>
      <c r="G4" s="2"/>
      <c r="H4" s="7" t="s">
        <v>5</v>
      </c>
      <c r="I4" s="5" t="s">
        <v>6</v>
      </c>
      <c r="J4" s="2"/>
      <c r="K4" s="7" t="s">
        <v>7</v>
      </c>
      <c r="L4" s="9">
        <v>43888</v>
      </c>
    </row>
    <row r="5" spans="2:12" x14ac:dyDescent="0.2">
      <c r="B5" s="4"/>
      <c r="C5" s="10"/>
      <c r="D5" s="2"/>
      <c r="E5" s="2"/>
      <c r="F5" s="2"/>
      <c r="G5" s="2"/>
      <c r="H5" s="2"/>
      <c r="I5" s="2"/>
      <c r="J5" s="2"/>
      <c r="K5" s="11"/>
      <c r="L5" s="12"/>
    </row>
    <row r="6" spans="2:12" x14ac:dyDescent="0.2">
      <c r="B6" s="11" t="s">
        <v>8</v>
      </c>
      <c r="C6" s="5" t="s">
        <v>9</v>
      </c>
      <c r="D6" s="8" t="s">
        <v>10</v>
      </c>
      <c r="E6" s="8"/>
      <c r="F6" s="8"/>
      <c r="G6" s="13"/>
      <c r="H6" s="14" t="s">
        <v>11</v>
      </c>
      <c r="I6" s="15">
        <v>9.4329999999999998</v>
      </c>
      <c r="J6" s="15">
        <v>8.7859999999999996</v>
      </c>
      <c r="K6" s="12" t="s">
        <v>12</v>
      </c>
      <c r="L6" s="50">
        <v>0.58333333333333337</v>
      </c>
    </row>
    <row r="7" spans="2:12" x14ac:dyDescent="0.2">
      <c r="B7" s="10"/>
      <c r="C7" s="10"/>
      <c r="D7" s="2"/>
      <c r="E7" s="2"/>
      <c r="F7" s="2"/>
      <c r="G7" s="2"/>
      <c r="H7" s="2"/>
      <c r="I7" s="16" t="s">
        <v>14</v>
      </c>
      <c r="J7" s="17" t="s">
        <v>14</v>
      </c>
      <c r="K7" s="2"/>
      <c r="L7" s="2"/>
    </row>
    <row r="8" spans="2:12" x14ac:dyDescent="0.2">
      <c r="B8" s="19" t="s">
        <v>15</v>
      </c>
      <c r="C8" s="5" t="s">
        <v>16</v>
      </c>
      <c r="D8" s="2"/>
      <c r="E8" s="2"/>
      <c r="F8" s="2"/>
      <c r="G8" s="2"/>
      <c r="H8" s="2"/>
      <c r="I8" s="2"/>
      <c r="J8" s="2"/>
      <c r="K8" s="7" t="s">
        <v>17</v>
      </c>
      <c r="L8" s="8" t="s">
        <v>18</v>
      </c>
    </row>
    <row r="9" spans="2:12" x14ac:dyDescent="0.2">
      <c r="B9" s="11" t="s">
        <v>19</v>
      </c>
      <c r="C9" s="12" t="s">
        <v>20</v>
      </c>
      <c r="D9" s="8" t="s">
        <v>21</v>
      </c>
      <c r="E9" s="2"/>
      <c r="F9" s="2"/>
      <c r="G9" s="2"/>
      <c r="H9" s="2"/>
      <c r="I9" s="2"/>
      <c r="J9" s="2"/>
      <c r="K9" s="2"/>
      <c r="L9" s="2"/>
    </row>
    <row r="11" spans="2:12" x14ac:dyDescent="0.2">
      <c r="B11" s="36"/>
      <c r="C11" s="39"/>
      <c r="D11" s="39"/>
      <c r="G11" s="18" t="s">
        <v>30</v>
      </c>
      <c r="H11" s="18" t="s">
        <v>30</v>
      </c>
      <c r="I11" s="18" t="s">
        <v>30</v>
      </c>
    </row>
    <row r="12" spans="2:12" x14ac:dyDescent="0.2">
      <c r="B12" s="37" t="s">
        <v>27</v>
      </c>
      <c r="C12" s="37" t="s">
        <v>28</v>
      </c>
      <c r="D12" s="40" t="s">
        <v>29</v>
      </c>
      <c r="E12" s="37" t="s">
        <v>22</v>
      </c>
      <c r="F12" s="37" t="s">
        <v>37</v>
      </c>
      <c r="G12" s="37" t="s">
        <v>25</v>
      </c>
      <c r="H12" s="37" t="s">
        <v>26</v>
      </c>
      <c r="I12" s="37" t="s">
        <v>38</v>
      </c>
    </row>
    <row r="13" spans="2:12" x14ac:dyDescent="0.2">
      <c r="B13" s="28" t="s">
        <v>36</v>
      </c>
      <c r="C13" s="29">
        <v>1</v>
      </c>
      <c r="D13" s="30" t="s">
        <v>39</v>
      </c>
      <c r="E13" s="6">
        <v>31.43</v>
      </c>
      <c r="F13" s="6">
        <v>37.200000000000003</v>
      </c>
      <c r="G13" s="44">
        <v>37.4</v>
      </c>
      <c r="H13" s="44">
        <v>37.5</v>
      </c>
      <c r="I13" s="44">
        <v>37.6</v>
      </c>
    </row>
    <row r="14" spans="2:12" x14ac:dyDescent="0.2">
      <c r="B14" s="28" t="s">
        <v>36</v>
      </c>
      <c r="C14" s="29">
        <v>2</v>
      </c>
      <c r="D14" s="30" t="s">
        <v>39</v>
      </c>
      <c r="E14" s="6">
        <v>33.340000000000003</v>
      </c>
      <c r="F14" s="6">
        <v>37.4</v>
      </c>
      <c r="G14" s="6">
        <v>37.5</v>
      </c>
      <c r="H14" s="6">
        <v>37.4</v>
      </c>
      <c r="I14" s="6">
        <v>37.299999999999997</v>
      </c>
    </row>
    <row r="15" spans="2:12" x14ac:dyDescent="0.2">
      <c r="B15" s="28" t="s">
        <v>36</v>
      </c>
      <c r="C15" s="29">
        <v>3</v>
      </c>
      <c r="D15" s="30" t="s">
        <v>39</v>
      </c>
      <c r="E15" s="6">
        <v>29.25</v>
      </c>
      <c r="F15" s="6">
        <v>36.799999999999997</v>
      </c>
      <c r="G15" s="6">
        <v>37</v>
      </c>
      <c r="H15" s="6">
        <v>37.200000000000003</v>
      </c>
      <c r="I15" s="6">
        <v>37.4</v>
      </c>
    </row>
    <row r="16" spans="2:12" x14ac:dyDescent="0.2">
      <c r="B16" s="28" t="s">
        <v>36</v>
      </c>
      <c r="C16" s="29">
        <v>4</v>
      </c>
      <c r="D16" s="30" t="s">
        <v>39</v>
      </c>
      <c r="E16" s="6">
        <v>31.76</v>
      </c>
      <c r="F16" s="6">
        <v>37.200000000000003</v>
      </c>
      <c r="G16" s="6">
        <v>37.1</v>
      </c>
      <c r="H16" s="6">
        <v>37</v>
      </c>
      <c r="I16" s="6">
        <v>37.299999999999997</v>
      </c>
    </row>
    <row r="17" spans="2:9" x14ac:dyDescent="0.2">
      <c r="B17" s="28" t="s">
        <v>36</v>
      </c>
      <c r="C17" s="29">
        <v>5</v>
      </c>
      <c r="D17" s="30" t="s">
        <v>39</v>
      </c>
      <c r="E17" s="6">
        <v>32.33</v>
      </c>
      <c r="F17" s="6">
        <v>37.299999999999997</v>
      </c>
      <c r="G17" s="6">
        <v>37.4</v>
      </c>
      <c r="H17" s="6">
        <v>37.6</v>
      </c>
      <c r="I17" s="6">
        <v>37.4</v>
      </c>
    </row>
    <row r="18" spans="2:9" x14ac:dyDescent="0.2">
      <c r="B18" s="10"/>
      <c r="C18" s="3"/>
      <c r="D18" s="31" t="s">
        <v>33</v>
      </c>
      <c r="E18" s="46">
        <f>AVERAGE(E13:E17)</f>
        <v>31.622000000000003</v>
      </c>
      <c r="F18" s="46">
        <f t="shared" ref="F18:I18" si="0">AVERAGE(F13:F17)</f>
        <v>37.179999999999993</v>
      </c>
      <c r="G18" s="46">
        <f t="shared" si="0"/>
        <v>37.28</v>
      </c>
      <c r="H18" s="46">
        <f t="shared" si="0"/>
        <v>37.340000000000003</v>
      </c>
      <c r="I18" s="46">
        <f t="shared" si="0"/>
        <v>37.400000000000006</v>
      </c>
    </row>
    <row r="19" spans="2:9" x14ac:dyDescent="0.2">
      <c r="B19" s="10"/>
      <c r="C19" s="3"/>
      <c r="D19" s="31" t="s">
        <v>34</v>
      </c>
      <c r="E19" s="46">
        <f>STDEV(E13:E17)</f>
        <v>1.511214743178481</v>
      </c>
      <c r="F19" s="46">
        <f t="shared" ref="F19:I19" si="1">STDEV(F13:F17)</f>
        <v>0.22803508501982817</v>
      </c>
      <c r="G19" s="46">
        <f t="shared" si="1"/>
        <v>0.2167948338867873</v>
      </c>
      <c r="H19" s="46">
        <f t="shared" si="1"/>
        <v>0.24083189157584581</v>
      </c>
      <c r="I19" s="46">
        <f t="shared" si="1"/>
        <v>0.12247448713916065</v>
      </c>
    </row>
    <row r="20" spans="2:9" x14ac:dyDescent="0.2">
      <c r="B20" s="10"/>
      <c r="C20" s="3"/>
      <c r="D20" s="31" t="s">
        <v>35</v>
      </c>
      <c r="E20" s="46">
        <f>E19/SQRT(5)</f>
        <v>0.67583577886939405</v>
      </c>
      <c r="F20" s="46">
        <f t="shared" ref="F20:I20" si="2">F19/SQRT(5)</f>
        <v>0.10198039027185594</v>
      </c>
      <c r="G20" s="46">
        <f t="shared" si="2"/>
        <v>9.695359714832627E-2</v>
      </c>
      <c r="H20" s="46">
        <f t="shared" si="2"/>
        <v>0.10770329614269003</v>
      </c>
      <c r="I20" s="46">
        <f t="shared" si="2"/>
        <v>5.477225575051739E-2</v>
      </c>
    </row>
    <row r="21" spans="2:9" x14ac:dyDescent="0.2">
      <c r="B21" s="10"/>
      <c r="C21" s="3"/>
      <c r="D21" s="3"/>
      <c r="G21" s="18" t="s">
        <v>30</v>
      </c>
      <c r="H21" s="18" t="s">
        <v>30</v>
      </c>
      <c r="I21" s="18" t="s">
        <v>30</v>
      </c>
    </row>
    <row r="22" spans="2:9" x14ac:dyDescent="0.2">
      <c r="B22" s="19" t="s">
        <v>27</v>
      </c>
      <c r="C22" s="5" t="s">
        <v>28</v>
      </c>
      <c r="D22" s="22" t="s">
        <v>29</v>
      </c>
      <c r="E22" s="37" t="s">
        <v>22</v>
      </c>
      <c r="F22" s="37" t="s">
        <v>37</v>
      </c>
      <c r="G22" s="37" t="s">
        <v>25</v>
      </c>
      <c r="H22" s="37" t="s">
        <v>26</v>
      </c>
      <c r="I22" s="37" t="s">
        <v>38</v>
      </c>
    </row>
    <row r="23" spans="2:9" x14ac:dyDescent="0.2">
      <c r="B23" s="28" t="s">
        <v>36</v>
      </c>
      <c r="C23" s="35">
        <v>1</v>
      </c>
      <c r="D23" s="30" t="s">
        <v>32</v>
      </c>
      <c r="E23" s="6">
        <v>32.549999999999997</v>
      </c>
      <c r="F23" s="6">
        <v>36.799999999999997</v>
      </c>
      <c r="G23" s="6">
        <v>37</v>
      </c>
      <c r="H23" s="6">
        <v>37.299999999999997</v>
      </c>
      <c r="I23" s="6">
        <v>37.4</v>
      </c>
    </row>
    <row r="24" spans="2:9" x14ac:dyDescent="0.2">
      <c r="B24" s="28" t="s">
        <v>36</v>
      </c>
      <c r="C24" s="35">
        <v>2</v>
      </c>
      <c r="D24" s="30" t="s">
        <v>32</v>
      </c>
      <c r="E24" s="6">
        <v>33.14</v>
      </c>
      <c r="F24" s="6">
        <v>37.4</v>
      </c>
      <c r="G24" s="6">
        <v>37.200000000000003</v>
      </c>
      <c r="H24" s="6">
        <v>37.200000000000003</v>
      </c>
      <c r="I24" s="6">
        <v>37.5</v>
      </c>
    </row>
    <row r="25" spans="2:9" x14ac:dyDescent="0.2">
      <c r="B25" s="28" t="s">
        <v>36</v>
      </c>
      <c r="C25" s="35">
        <v>3</v>
      </c>
      <c r="D25" s="30" t="s">
        <v>32</v>
      </c>
      <c r="E25" s="6">
        <v>30.23</v>
      </c>
      <c r="F25" s="6">
        <v>37.200000000000003</v>
      </c>
      <c r="G25" s="6">
        <v>37.4</v>
      </c>
      <c r="H25" s="6">
        <v>37.299999999999997</v>
      </c>
      <c r="I25" s="6">
        <v>37.1</v>
      </c>
    </row>
    <row r="26" spans="2:9" x14ac:dyDescent="0.2">
      <c r="B26" s="28" t="s">
        <v>36</v>
      </c>
      <c r="C26" s="35">
        <v>4</v>
      </c>
      <c r="D26" s="30" t="s">
        <v>32</v>
      </c>
      <c r="E26" s="6">
        <v>32.31</v>
      </c>
      <c r="F26" s="6">
        <v>37.1</v>
      </c>
      <c r="G26" s="6">
        <v>37.200000000000003</v>
      </c>
      <c r="H26" s="6">
        <v>37.4</v>
      </c>
      <c r="I26" s="6">
        <v>37.200000000000003</v>
      </c>
    </row>
    <row r="27" spans="2:9" x14ac:dyDescent="0.2">
      <c r="B27" s="28" t="s">
        <v>36</v>
      </c>
      <c r="C27" s="35">
        <v>5</v>
      </c>
      <c r="D27" s="30" t="s">
        <v>32</v>
      </c>
      <c r="E27" s="6">
        <v>31.45</v>
      </c>
      <c r="F27" s="6">
        <v>36.9</v>
      </c>
      <c r="G27" s="6">
        <v>37.299999999999997</v>
      </c>
      <c r="H27" s="6">
        <v>37.1</v>
      </c>
      <c r="I27" s="6">
        <v>37.5</v>
      </c>
    </row>
    <row r="28" spans="2:9" x14ac:dyDescent="0.2">
      <c r="B28" s="28" t="s">
        <v>36</v>
      </c>
      <c r="C28" s="35">
        <v>6</v>
      </c>
      <c r="D28" s="30" t="s">
        <v>32</v>
      </c>
      <c r="E28" s="6">
        <v>30.25</v>
      </c>
      <c r="F28" s="6">
        <v>37.4</v>
      </c>
      <c r="G28" s="6">
        <v>37.5</v>
      </c>
      <c r="H28" s="6">
        <v>37.4</v>
      </c>
      <c r="I28" s="6">
        <v>37.200000000000003</v>
      </c>
    </row>
    <row r="29" spans="2:9" x14ac:dyDescent="0.2">
      <c r="B29" s="28" t="s">
        <v>36</v>
      </c>
      <c r="C29" s="35">
        <v>7</v>
      </c>
      <c r="D29" s="30" t="s">
        <v>32</v>
      </c>
      <c r="E29" s="6">
        <v>31.93</v>
      </c>
      <c r="F29" s="6">
        <v>36.799999999999997</v>
      </c>
      <c r="G29" s="6">
        <v>37.6</v>
      </c>
      <c r="H29" s="6">
        <v>37.4</v>
      </c>
      <c r="I29" s="6">
        <v>37.5</v>
      </c>
    </row>
    <row r="30" spans="2:9" x14ac:dyDescent="0.2">
      <c r="B30" s="3"/>
      <c r="C30" s="3"/>
      <c r="D30" s="31" t="s">
        <v>33</v>
      </c>
      <c r="E30" s="49">
        <f>AVERAGE(E23:E29)</f>
        <v>31.694285714285716</v>
      </c>
      <c r="F30" s="49">
        <f>AVERAGE(F23:F29)</f>
        <v>37.085714285714289</v>
      </c>
      <c r="G30" s="49">
        <f>AVERAGE(G23:G29)</f>
        <v>37.314285714285724</v>
      </c>
      <c r="H30" s="49">
        <f>AVERAGE(H23:H29)</f>
        <v>37.299999999999997</v>
      </c>
      <c r="I30" s="49">
        <f>AVERAGE(I23:I29)</f>
        <v>37.342857142857142</v>
      </c>
    </row>
    <row r="31" spans="2:9" x14ac:dyDescent="0.2">
      <c r="B31" s="3"/>
      <c r="C31" s="3"/>
      <c r="D31" s="31" t="s">
        <v>34</v>
      </c>
      <c r="E31" s="46">
        <f>STDEV(E23:E29)</f>
        <v>1.1215147070347484</v>
      </c>
      <c r="F31" s="46">
        <f>STDEV(F23:F29)</f>
        <v>0.26095064302514859</v>
      </c>
      <c r="G31" s="46">
        <f>STDEV(G23:G29)</f>
        <v>0.20354009783964269</v>
      </c>
      <c r="H31" s="46">
        <f>STDEV(H23:H29)</f>
        <v>0.11547005383792372</v>
      </c>
      <c r="I31" s="46">
        <f>STDEV(I23:I29)</f>
        <v>0.1718249385968437</v>
      </c>
    </row>
    <row r="32" spans="2:9" x14ac:dyDescent="0.2">
      <c r="B32" s="2"/>
      <c r="C32" s="2"/>
      <c r="D32" s="31" t="s">
        <v>35</v>
      </c>
      <c r="E32" s="46">
        <f>E31/SQRT(5)</f>
        <v>0.50155662453909178</v>
      </c>
      <c r="F32" s="46">
        <f>F31/SQRT(5)</f>
        <v>0.11670067531530272</v>
      </c>
      <c r="G32" s="46">
        <f>G31/SQRT(5)</f>
        <v>9.1025898983279827E-2</v>
      </c>
      <c r="H32" s="46">
        <f>H31/SQRT(5)</f>
        <v>5.163977794943158E-2</v>
      </c>
      <c r="I32" s="46">
        <f>I31/SQRT(5)</f>
        <v>7.6842448586453962E-2</v>
      </c>
    </row>
    <row r="34" spans="4:9" x14ac:dyDescent="0.2">
      <c r="D34" s="45" t="s">
        <v>40</v>
      </c>
      <c r="E34" s="6">
        <f>_xlfn.T.TEST(E13:E17,E23:E29,2,2)</f>
        <v>0.92574125216810388</v>
      </c>
      <c r="F34" s="6">
        <f t="shared" ref="F34:I34" si="3">_xlfn.T.TEST(F13:F17,F23:F29,2,2)</f>
        <v>0.53128186992785253</v>
      </c>
      <c r="G34" s="6">
        <f t="shared" si="3"/>
        <v>0.78500569839744783</v>
      </c>
      <c r="H34" s="6">
        <f t="shared" si="3"/>
        <v>0.70704631326572209</v>
      </c>
      <c r="I34" s="6">
        <f t="shared" si="3"/>
        <v>0.54048409416793763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5F4A-2107-A640-92D4-C29FC05D169A}">
  <dimension ref="B2:L34"/>
  <sheetViews>
    <sheetView workbookViewId="0">
      <selection activeCell="B2" sqref="B2:L9"/>
    </sheetView>
  </sheetViews>
  <sheetFormatPr baseColWidth="10" defaultRowHeight="16" x14ac:dyDescent="0.2"/>
  <cols>
    <col min="2" max="2" width="14.5" bestFit="1" customWidth="1"/>
    <col min="5" max="5" width="16.83203125" bestFit="1" customWidth="1"/>
    <col min="8" max="8" width="14.1640625" bestFit="1" customWidth="1"/>
  </cols>
  <sheetData>
    <row r="2" spans="2:12" x14ac:dyDescent="0.2">
      <c r="B2" s="1" t="s">
        <v>0</v>
      </c>
      <c r="C2" s="3"/>
      <c r="D2" s="2"/>
      <c r="E2" s="7" t="s">
        <v>41</v>
      </c>
      <c r="F2" s="7" t="s">
        <v>43</v>
      </c>
      <c r="G2" s="7"/>
      <c r="H2" s="2"/>
      <c r="I2" s="2"/>
      <c r="J2" s="2"/>
      <c r="K2" s="2"/>
      <c r="L2" s="2"/>
    </row>
    <row r="3" spans="2:12" x14ac:dyDescent="0.2">
      <c r="B3" s="4"/>
      <c r="C3" s="3"/>
      <c r="D3" s="2"/>
      <c r="E3" s="2"/>
      <c r="F3" s="2"/>
      <c r="G3" s="2"/>
      <c r="H3" s="2"/>
      <c r="I3" s="2"/>
      <c r="J3" s="2"/>
      <c r="K3" s="2"/>
      <c r="L3" s="2"/>
    </row>
    <row r="4" spans="2:12" x14ac:dyDescent="0.2">
      <c r="B4" s="4" t="s">
        <v>1</v>
      </c>
      <c r="C4" s="5" t="s">
        <v>2</v>
      </c>
      <c r="D4" s="2"/>
      <c r="E4" s="7" t="s">
        <v>3</v>
      </c>
      <c r="F4" s="8" t="s">
        <v>4</v>
      </c>
      <c r="G4" s="2"/>
      <c r="H4" s="7" t="s">
        <v>5</v>
      </c>
      <c r="I4" s="5" t="s">
        <v>6</v>
      </c>
      <c r="J4" s="2"/>
      <c r="K4" s="7" t="s">
        <v>7</v>
      </c>
      <c r="L4" s="9">
        <v>43888</v>
      </c>
    </row>
    <row r="5" spans="2:12" x14ac:dyDescent="0.2">
      <c r="B5" s="4"/>
      <c r="C5" s="10"/>
      <c r="D5" s="2"/>
      <c r="E5" s="2"/>
      <c r="F5" s="2"/>
      <c r="G5" s="2"/>
      <c r="H5" s="2"/>
      <c r="I5" s="2"/>
      <c r="J5" s="2"/>
      <c r="K5" s="11"/>
      <c r="L5" s="12"/>
    </row>
    <row r="6" spans="2:12" x14ac:dyDescent="0.2">
      <c r="B6" s="11" t="s">
        <v>8</v>
      </c>
      <c r="C6" s="5" t="s">
        <v>9</v>
      </c>
      <c r="D6" s="8" t="s">
        <v>10</v>
      </c>
      <c r="E6" s="8"/>
      <c r="F6" s="8"/>
      <c r="G6" s="13"/>
      <c r="H6" s="14" t="s">
        <v>11</v>
      </c>
      <c r="I6" s="15">
        <v>8.7439999999999998</v>
      </c>
      <c r="J6" s="15">
        <v>9.0020000000000007</v>
      </c>
      <c r="K6" s="12" t="s">
        <v>12</v>
      </c>
      <c r="L6" s="50">
        <v>0.58333333333333337</v>
      </c>
    </row>
    <row r="7" spans="2:12" x14ac:dyDescent="0.2">
      <c r="B7" s="10"/>
      <c r="C7" s="10"/>
      <c r="D7" s="2"/>
      <c r="E7" s="2"/>
      <c r="F7" s="2"/>
      <c r="G7" s="2"/>
      <c r="H7" s="2"/>
      <c r="I7" s="16" t="s">
        <v>14</v>
      </c>
      <c r="J7" s="17" t="s">
        <v>14</v>
      </c>
      <c r="K7" s="2"/>
      <c r="L7" s="2"/>
    </row>
    <row r="8" spans="2:12" x14ac:dyDescent="0.2">
      <c r="B8" s="19" t="s">
        <v>15</v>
      </c>
      <c r="C8" s="5" t="s">
        <v>16</v>
      </c>
      <c r="D8" s="2"/>
      <c r="E8" s="2"/>
      <c r="F8" s="2"/>
      <c r="G8" s="2"/>
      <c r="H8" s="2"/>
      <c r="I8" s="2"/>
      <c r="J8" s="2"/>
      <c r="K8" s="7" t="s">
        <v>17</v>
      </c>
      <c r="L8" s="8" t="s">
        <v>18</v>
      </c>
    </row>
    <row r="9" spans="2:12" x14ac:dyDescent="0.2">
      <c r="B9" s="11" t="s">
        <v>19</v>
      </c>
      <c r="C9" s="12" t="s">
        <v>20</v>
      </c>
      <c r="D9" s="8" t="s">
        <v>21</v>
      </c>
      <c r="E9" s="2"/>
      <c r="F9" s="2"/>
      <c r="G9" s="2"/>
      <c r="H9" s="2"/>
      <c r="I9" s="2"/>
      <c r="J9" s="2"/>
      <c r="K9" s="2"/>
      <c r="L9" s="2"/>
    </row>
    <row r="11" spans="2:12" x14ac:dyDescent="0.2">
      <c r="B11" s="36"/>
      <c r="C11" s="39"/>
      <c r="D11" s="39"/>
      <c r="G11" s="18" t="s">
        <v>30</v>
      </c>
      <c r="H11" s="18" t="s">
        <v>30</v>
      </c>
      <c r="I11" s="18" t="s">
        <v>30</v>
      </c>
    </row>
    <row r="12" spans="2:12" x14ac:dyDescent="0.2">
      <c r="B12" s="37" t="s">
        <v>27</v>
      </c>
      <c r="C12" s="37" t="s">
        <v>28</v>
      </c>
      <c r="D12" s="40" t="s">
        <v>29</v>
      </c>
      <c r="E12" s="37" t="s">
        <v>22</v>
      </c>
      <c r="F12" s="37" t="s">
        <v>37</v>
      </c>
      <c r="G12" s="37" t="s">
        <v>25</v>
      </c>
      <c r="H12" s="37" t="s">
        <v>26</v>
      </c>
      <c r="I12" s="37" t="s">
        <v>38</v>
      </c>
    </row>
    <row r="13" spans="2:12" x14ac:dyDescent="0.2">
      <c r="B13" s="41" t="s">
        <v>36</v>
      </c>
      <c r="C13" s="42">
        <v>1</v>
      </c>
      <c r="D13" s="43" t="s">
        <v>39</v>
      </c>
      <c r="E13" s="6">
        <v>31.43</v>
      </c>
      <c r="F13" s="6">
        <v>37</v>
      </c>
      <c r="G13" s="51">
        <v>37.799999999999997</v>
      </c>
      <c r="H13" s="51">
        <v>38.1</v>
      </c>
      <c r="I13" s="51">
        <v>38.1</v>
      </c>
    </row>
    <row r="14" spans="2:12" x14ac:dyDescent="0.2">
      <c r="B14" s="41" t="s">
        <v>36</v>
      </c>
      <c r="C14" s="42">
        <v>2</v>
      </c>
      <c r="D14" s="43" t="s">
        <v>39</v>
      </c>
      <c r="E14" s="6">
        <v>33.340000000000003</v>
      </c>
      <c r="F14" s="6">
        <v>37.5</v>
      </c>
      <c r="G14" s="51">
        <v>37.9</v>
      </c>
      <c r="H14" s="51">
        <v>37.799999999999997</v>
      </c>
      <c r="I14" s="51">
        <v>37.700000000000003</v>
      </c>
    </row>
    <row r="15" spans="2:12" x14ac:dyDescent="0.2">
      <c r="B15" s="41" t="s">
        <v>36</v>
      </c>
      <c r="C15" s="42">
        <v>3</v>
      </c>
      <c r="D15" s="43" t="s">
        <v>39</v>
      </c>
      <c r="E15" s="6">
        <v>29.25</v>
      </c>
      <c r="F15" s="6">
        <v>38.200000000000003</v>
      </c>
      <c r="G15" s="51">
        <v>38.1</v>
      </c>
      <c r="H15" s="51">
        <v>38.1</v>
      </c>
      <c r="I15" s="51">
        <v>38.200000000000003</v>
      </c>
    </row>
    <row r="16" spans="2:12" x14ac:dyDescent="0.2">
      <c r="B16" s="41" t="s">
        <v>36</v>
      </c>
      <c r="C16" s="42">
        <v>4</v>
      </c>
      <c r="D16" s="43" t="s">
        <v>39</v>
      </c>
      <c r="E16" s="6">
        <v>31.76</v>
      </c>
      <c r="F16" s="6">
        <v>37.9</v>
      </c>
      <c r="G16" s="51">
        <v>37.6</v>
      </c>
      <c r="H16" s="51">
        <v>37.799999999999997</v>
      </c>
      <c r="I16" s="51">
        <v>37.700000000000003</v>
      </c>
    </row>
    <row r="17" spans="2:9" x14ac:dyDescent="0.2">
      <c r="B17" s="41" t="s">
        <v>36</v>
      </c>
      <c r="C17" s="42">
        <v>5</v>
      </c>
      <c r="D17" s="43" t="s">
        <v>39</v>
      </c>
      <c r="E17" s="6">
        <v>32.33</v>
      </c>
      <c r="F17" s="6">
        <v>37.4</v>
      </c>
      <c r="G17" s="51">
        <v>37.9</v>
      </c>
      <c r="H17" s="51">
        <v>38.200000000000003</v>
      </c>
      <c r="I17" s="51">
        <v>38.299999999999997</v>
      </c>
    </row>
    <row r="18" spans="2:9" x14ac:dyDescent="0.2">
      <c r="B18" s="39"/>
      <c r="C18" s="36"/>
      <c r="D18" s="45" t="s">
        <v>33</v>
      </c>
      <c r="E18" s="46">
        <f>AVERAGE(E13:E17)</f>
        <v>31.622000000000003</v>
      </c>
      <c r="F18" s="46">
        <f t="shared" ref="F18:I18" si="0">AVERAGE(F13:F17)</f>
        <v>37.6</v>
      </c>
      <c r="G18" s="46">
        <f t="shared" si="0"/>
        <v>37.86</v>
      </c>
      <c r="H18" s="46">
        <f t="shared" si="0"/>
        <v>38</v>
      </c>
      <c r="I18" s="46">
        <f t="shared" si="0"/>
        <v>38</v>
      </c>
    </row>
    <row r="19" spans="2:9" x14ac:dyDescent="0.2">
      <c r="B19" s="39"/>
      <c r="C19" s="36"/>
      <c r="D19" s="45" t="s">
        <v>34</v>
      </c>
      <c r="E19" s="46">
        <f>STDEV(E13:E17)</f>
        <v>1.511214743178481</v>
      </c>
      <c r="F19" s="46">
        <f t="shared" ref="F19:I19" si="1">STDEV(F13:F17)</f>
        <v>0.46368092477478606</v>
      </c>
      <c r="G19" s="46">
        <f t="shared" si="1"/>
        <v>0.18165902124584954</v>
      </c>
      <c r="H19" s="46">
        <f t="shared" si="1"/>
        <v>0.18708286933869972</v>
      </c>
      <c r="I19" s="46">
        <f t="shared" si="1"/>
        <v>0.28284271247461734</v>
      </c>
    </row>
    <row r="20" spans="2:9" x14ac:dyDescent="0.2">
      <c r="B20" s="39"/>
      <c r="C20" s="36"/>
      <c r="D20" s="45" t="s">
        <v>35</v>
      </c>
      <c r="E20" s="46">
        <f>E19/SQRT(5)</f>
        <v>0.67583577886939405</v>
      </c>
      <c r="F20" s="46">
        <f t="shared" ref="F20:I20" si="2">F19/SQRT(5)</f>
        <v>0.20736441353327759</v>
      </c>
      <c r="G20" s="46">
        <f t="shared" si="2"/>
        <v>8.1240384046359623E-2</v>
      </c>
      <c r="H20" s="46">
        <f t="shared" si="2"/>
        <v>8.3666002653408733E-2</v>
      </c>
      <c r="I20" s="46">
        <f t="shared" si="2"/>
        <v>0.12649110640673442</v>
      </c>
    </row>
    <row r="21" spans="2:9" x14ac:dyDescent="0.2">
      <c r="B21" s="39"/>
      <c r="C21" s="36"/>
      <c r="D21" s="36"/>
      <c r="E21" s="6"/>
      <c r="F21" s="6"/>
      <c r="G21" s="6"/>
      <c r="H21" s="6"/>
      <c r="I21" s="6"/>
    </row>
    <row r="22" spans="2:9" x14ac:dyDescent="0.2">
      <c r="B22" s="37" t="s">
        <v>27</v>
      </c>
      <c r="C22" s="37" t="s">
        <v>28</v>
      </c>
      <c r="D22" s="40" t="s">
        <v>29</v>
      </c>
      <c r="E22" s="6"/>
      <c r="F22" s="6"/>
      <c r="G22" s="6"/>
      <c r="H22" s="6"/>
      <c r="I22" s="6"/>
    </row>
    <row r="23" spans="2:9" x14ac:dyDescent="0.2">
      <c r="B23" s="41" t="s">
        <v>36</v>
      </c>
      <c r="C23" s="47">
        <v>1</v>
      </c>
      <c r="D23" s="43" t="s">
        <v>32</v>
      </c>
      <c r="E23" s="6">
        <v>32.549999999999997</v>
      </c>
      <c r="F23" s="6">
        <v>37.799999999999997</v>
      </c>
      <c r="G23" s="51">
        <v>37.9</v>
      </c>
      <c r="H23" s="51">
        <v>38</v>
      </c>
      <c r="I23" s="51">
        <v>38.1</v>
      </c>
    </row>
    <row r="24" spans="2:9" x14ac:dyDescent="0.2">
      <c r="B24" s="41" t="s">
        <v>36</v>
      </c>
      <c r="C24" s="47">
        <v>2</v>
      </c>
      <c r="D24" s="43" t="s">
        <v>32</v>
      </c>
      <c r="E24" s="6">
        <v>33.14</v>
      </c>
      <c r="F24" s="6">
        <v>37.700000000000003</v>
      </c>
      <c r="G24" s="51">
        <v>38</v>
      </c>
      <c r="H24" s="51">
        <v>37.799999999999997</v>
      </c>
      <c r="I24" s="51">
        <v>37.9</v>
      </c>
    </row>
    <row r="25" spans="2:9" x14ac:dyDescent="0.2">
      <c r="B25" s="41" t="s">
        <v>36</v>
      </c>
      <c r="C25" s="47">
        <v>3</v>
      </c>
      <c r="D25" s="43" t="s">
        <v>32</v>
      </c>
      <c r="E25" s="6">
        <v>30.23</v>
      </c>
      <c r="F25" s="6">
        <v>38.200000000000003</v>
      </c>
      <c r="G25" s="51">
        <v>38</v>
      </c>
      <c r="H25" s="51">
        <v>38.200000000000003</v>
      </c>
      <c r="I25" s="51">
        <v>38.299999999999997</v>
      </c>
    </row>
    <row r="26" spans="2:9" x14ac:dyDescent="0.2">
      <c r="B26" s="41" t="s">
        <v>36</v>
      </c>
      <c r="C26" s="47">
        <v>4</v>
      </c>
      <c r="D26" s="43" t="s">
        <v>32</v>
      </c>
      <c r="E26" s="6">
        <v>32.31</v>
      </c>
      <c r="F26" s="6">
        <v>37.6</v>
      </c>
      <c r="G26" s="51">
        <v>37.299999999999997</v>
      </c>
      <c r="H26" s="51">
        <v>37.700000000000003</v>
      </c>
      <c r="I26" s="51">
        <v>37.9</v>
      </c>
    </row>
    <row r="27" spans="2:9" x14ac:dyDescent="0.2">
      <c r="B27" s="41" t="s">
        <v>36</v>
      </c>
      <c r="C27" s="47">
        <v>5</v>
      </c>
      <c r="D27" s="43" t="s">
        <v>32</v>
      </c>
      <c r="E27" s="6">
        <v>31.45</v>
      </c>
      <c r="F27" s="6">
        <v>37.700000000000003</v>
      </c>
      <c r="G27" s="51">
        <v>37.700000000000003</v>
      </c>
      <c r="H27" s="51">
        <v>37.700000000000003</v>
      </c>
      <c r="I27" s="51">
        <v>37.5</v>
      </c>
    </row>
    <row r="28" spans="2:9" x14ac:dyDescent="0.2">
      <c r="B28" s="41" t="s">
        <v>36</v>
      </c>
      <c r="C28" s="47">
        <v>6</v>
      </c>
      <c r="D28" s="43" t="s">
        <v>32</v>
      </c>
      <c r="E28" s="6">
        <v>30.25</v>
      </c>
      <c r="F28" s="6">
        <v>37.200000000000003</v>
      </c>
      <c r="G28" s="51">
        <v>37.9</v>
      </c>
      <c r="H28" s="51">
        <v>38.1</v>
      </c>
      <c r="I28" s="51">
        <v>37.700000000000003</v>
      </c>
    </row>
    <row r="29" spans="2:9" x14ac:dyDescent="0.2">
      <c r="B29" s="41" t="s">
        <v>36</v>
      </c>
      <c r="C29" s="47">
        <v>7</v>
      </c>
      <c r="D29" s="43" t="s">
        <v>32</v>
      </c>
      <c r="E29" s="6">
        <v>31.93</v>
      </c>
      <c r="F29" s="6">
        <v>37.6</v>
      </c>
      <c r="G29" s="51">
        <v>37.5</v>
      </c>
      <c r="H29" s="51">
        <v>37.700000000000003</v>
      </c>
      <c r="I29" s="51">
        <v>37.9</v>
      </c>
    </row>
    <row r="30" spans="2:9" x14ac:dyDescent="0.2">
      <c r="B30" s="36"/>
      <c r="C30" s="36"/>
      <c r="D30" s="48" t="s">
        <v>33</v>
      </c>
      <c r="E30" s="49">
        <f>AVERAGE(E23:E29)</f>
        <v>31.694285714285716</v>
      </c>
      <c r="F30" s="49">
        <f>AVERAGE(F23:F29)</f>
        <v>37.68571428571429</v>
      </c>
      <c r="G30" s="49">
        <f>AVERAGE(G23:G29)</f>
        <v>37.757142857142853</v>
      </c>
      <c r="H30" s="49">
        <f>AVERAGE(H23:H29)</f>
        <v>37.885714285714286</v>
      </c>
      <c r="I30" s="49">
        <f>AVERAGE(I23:I29)</f>
        <v>37.899999999999991</v>
      </c>
    </row>
    <row r="31" spans="2:9" x14ac:dyDescent="0.2">
      <c r="B31" s="36"/>
      <c r="C31" s="36"/>
      <c r="D31" s="45" t="s">
        <v>34</v>
      </c>
      <c r="E31" s="46">
        <f>STDEV(E23:E29)</f>
        <v>1.1215147070347484</v>
      </c>
      <c r="F31" s="46">
        <f>STDEV(F23:F29)</f>
        <v>0.29680841985233158</v>
      </c>
      <c r="G31" s="46">
        <f>STDEV(G23:G29)</f>
        <v>0.26992062325273164</v>
      </c>
      <c r="H31" s="46">
        <f>STDEV(H23:H29)</f>
        <v>0.21157009420498143</v>
      </c>
      <c r="I31" s="46">
        <f>STDEV(I23:I29)</f>
        <v>0.25819888974716021</v>
      </c>
    </row>
    <row r="32" spans="2:9" x14ac:dyDescent="0.2">
      <c r="D32" s="45" t="s">
        <v>35</v>
      </c>
      <c r="E32" s="46">
        <f>E31/SQRT(5)</f>
        <v>0.50155662453909178</v>
      </c>
      <c r="F32" s="46">
        <f>F31/SQRT(5)</f>
        <v>0.1327367606168223</v>
      </c>
      <c r="G32" s="46">
        <f>G31/SQRT(5)</f>
        <v>0.12071217242444367</v>
      </c>
      <c r="H32" s="46">
        <f>H31/SQRT(5)</f>
        <v>9.4617022529674563E-2</v>
      </c>
      <c r="I32" s="46">
        <f>I31/SQRT(5)</f>
        <v>0.11547005383792473</v>
      </c>
    </row>
    <row r="34" spans="4:9" x14ac:dyDescent="0.2">
      <c r="D34" s="45" t="s">
        <v>40</v>
      </c>
      <c r="E34" s="6">
        <f>_xlfn.T.TEST(E13:E17,E23:E29,2,2)</f>
        <v>0.92574125216810388</v>
      </c>
      <c r="F34" s="6">
        <f t="shared" ref="F34:I34" si="3">_xlfn.T.TEST(F13:F17,F23:F29,2,2)</f>
        <v>0.70268356725652326</v>
      </c>
      <c r="G34" s="6">
        <f t="shared" si="3"/>
        <v>0.47845237728192658</v>
      </c>
      <c r="H34" s="6">
        <f t="shared" si="3"/>
        <v>0.35701081720792971</v>
      </c>
      <c r="I34" s="6">
        <f t="shared" si="3"/>
        <v>0.53876568401507896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430D3-7957-FE42-BAAB-5845A0337FF1}">
  <dimension ref="B2:L42"/>
  <sheetViews>
    <sheetView tabSelected="1" workbookViewId="0">
      <selection activeCell="L13" sqref="L13"/>
    </sheetView>
  </sheetViews>
  <sheetFormatPr baseColWidth="10" defaultRowHeight="16" x14ac:dyDescent="0.2"/>
  <cols>
    <col min="2" max="2" width="14.5" bestFit="1" customWidth="1"/>
    <col min="5" max="5" width="13" bestFit="1" customWidth="1"/>
    <col min="6" max="6" width="14.1640625" bestFit="1" customWidth="1"/>
    <col min="7" max="7" width="18.1640625" bestFit="1" customWidth="1"/>
    <col min="8" max="9" width="18.6640625" bestFit="1" customWidth="1"/>
    <col min="10" max="10" width="18.83203125" bestFit="1" customWidth="1"/>
    <col min="11" max="11" width="12.1640625" bestFit="1" customWidth="1"/>
  </cols>
  <sheetData>
    <row r="2" spans="2:12" x14ac:dyDescent="0.2">
      <c r="B2" s="1" t="s">
        <v>0</v>
      </c>
      <c r="C2" s="3"/>
      <c r="D2" s="2"/>
      <c r="E2" s="7" t="s">
        <v>41</v>
      </c>
      <c r="F2" s="7" t="s">
        <v>89</v>
      </c>
      <c r="G2" s="7"/>
      <c r="H2" s="2"/>
      <c r="I2" s="2"/>
      <c r="J2" s="2"/>
      <c r="K2" s="2"/>
      <c r="L2" s="2"/>
    </row>
    <row r="3" spans="2:12" x14ac:dyDescent="0.2">
      <c r="B3" s="4"/>
      <c r="C3" s="3"/>
      <c r="D3" s="2"/>
      <c r="E3" s="2"/>
      <c r="F3" s="2"/>
      <c r="G3" s="2"/>
      <c r="H3" s="2"/>
      <c r="I3" s="2"/>
      <c r="J3" s="2"/>
      <c r="K3" s="2"/>
      <c r="L3" s="2"/>
    </row>
    <row r="4" spans="2:12" x14ac:dyDescent="0.2">
      <c r="B4" s="4" t="s">
        <v>1</v>
      </c>
      <c r="C4" s="5" t="s">
        <v>2</v>
      </c>
      <c r="D4" s="2"/>
      <c r="E4" s="7" t="s">
        <v>3</v>
      </c>
      <c r="F4" s="8" t="s">
        <v>4</v>
      </c>
      <c r="G4" s="2"/>
      <c r="H4" s="7" t="s">
        <v>5</v>
      </c>
      <c r="I4" s="5" t="s">
        <v>6</v>
      </c>
      <c r="J4" s="2"/>
      <c r="K4" s="7" t="s">
        <v>7</v>
      </c>
      <c r="L4" s="9">
        <v>43905</v>
      </c>
    </row>
    <row r="5" spans="2:12" x14ac:dyDescent="0.2">
      <c r="B5" s="4"/>
      <c r="C5" s="10"/>
      <c r="D5" s="2"/>
      <c r="E5" s="2"/>
      <c r="F5" s="2"/>
      <c r="G5" s="2"/>
      <c r="H5" s="2"/>
      <c r="I5" s="2"/>
      <c r="J5" s="2"/>
      <c r="K5" s="11"/>
      <c r="L5" s="12"/>
    </row>
    <row r="6" spans="2:12" x14ac:dyDescent="0.2">
      <c r="B6" s="11" t="s">
        <v>8</v>
      </c>
      <c r="C6" s="5" t="s">
        <v>9</v>
      </c>
      <c r="D6" s="8" t="s">
        <v>10</v>
      </c>
      <c r="E6" s="8"/>
      <c r="F6" s="8"/>
      <c r="G6" s="13"/>
      <c r="H6" s="14" t="s">
        <v>11</v>
      </c>
      <c r="I6" s="15">
        <v>8.5649999999999995</v>
      </c>
      <c r="J6" s="15">
        <v>9.1150000000000002</v>
      </c>
      <c r="K6" s="12" t="s">
        <v>12</v>
      </c>
      <c r="L6" s="50">
        <v>0.41666666666666669</v>
      </c>
    </row>
    <row r="7" spans="2:12" x14ac:dyDescent="0.2">
      <c r="B7" s="10"/>
      <c r="C7" s="10"/>
      <c r="D7" s="2"/>
      <c r="E7" s="2"/>
      <c r="F7" s="2"/>
      <c r="G7" s="2"/>
      <c r="H7" s="2"/>
      <c r="I7" s="16" t="s">
        <v>14</v>
      </c>
      <c r="J7" s="17" t="s">
        <v>14</v>
      </c>
      <c r="K7" s="2"/>
      <c r="L7" s="2"/>
    </row>
    <row r="8" spans="2:12" x14ac:dyDescent="0.2">
      <c r="B8" s="19" t="s">
        <v>15</v>
      </c>
      <c r="C8" s="5" t="s">
        <v>16</v>
      </c>
      <c r="D8" s="2"/>
      <c r="E8" s="2"/>
      <c r="F8" s="2"/>
      <c r="G8" s="2"/>
      <c r="H8" s="2"/>
      <c r="I8" s="2"/>
      <c r="J8" s="2"/>
      <c r="K8" s="7" t="s">
        <v>17</v>
      </c>
      <c r="L8" s="8" t="s">
        <v>18</v>
      </c>
    </row>
    <row r="9" spans="2:12" x14ac:dyDescent="0.2">
      <c r="B9" s="11" t="s">
        <v>19</v>
      </c>
      <c r="C9" s="12" t="s">
        <v>20</v>
      </c>
      <c r="D9" s="8" t="s">
        <v>21</v>
      </c>
      <c r="E9" s="2"/>
      <c r="F9" s="2"/>
      <c r="G9" s="2"/>
      <c r="H9" s="2"/>
      <c r="I9" s="2"/>
      <c r="J9" s="2"/>
      <c r="K9" s="2"/>
      <c r="L9" s="2"/>
    </row>
    <row r="11" spans="2:12" x14ac:dyDescent="0.2">
      <c r="H11" s="53" t="s">
        <v>90</v>
      </c>
      <c r="K11" s="53" t="s">
        <v>91</v>
      </c>
    </row>
    <row r="12" spans="2:12" x14ac:dyDescent="0.2">
      <c r="B12" s="6" t="s">
        <v>44</v>
      </c>
      <c r="C12" s="6" t="s">
        <v>44</v>
      </c>
      <c r="D12" s="6" t="s">
        <v>44</v>
      </c>
      <c r="E12" s="6" t="s">
        <v>44</v>
      </c>
      <c r="F12" s="6" t="s">
        <v>45</v>
      </c>
      <c r="G12" s="6" t="s">
        <v>46</v>
      </c>
      <c r="H12" s="38" t="s">
        <v>46</v>
      </c>
      <c r="I12" s="6" t="s">
        <v>46</v>
      </c>
      <c r="J12" s="6" t="s">
        <v>46</v>
      </c>
      <c r="K12" s="38" t="s">
        <v>47</v>
      </c>
    </row>
    <row r="13" spans="2:12" x14ac:dyDescent="0.2">
      <c r="B13" s="6" t="s">
        <v>44</v>
      </c>
      <c r="C13" s="6" t="s">
        <v>44</v>
      </c>
      <c r="D13" s="6" t="s">
        <v>44</v>
      </c>
      <c r="E13" s="6" t="s">
        <v>44</v>
      </c>
      <c r="F13" s="6" t="s">
        <v>48</v>
      </c>
      <c r="G13" s="6" t="s">
        <v>49</v>
      </c>
      <c r="H13" s="38" t="s">
        <v>50</v>
      </c>
      <c r="I13" s="6" t="s">
        <v>50</v>
      </c>
      <c r="J13" s="6" t="s">
        <v>51</v>
      </c>
      <c r="K13" s="38" t="s">
        <v>48</v>
      </c>
    </row>
    <row r="14" spans="2:12" x14ac:dyDescent="0.2">
      <c r="B14" s="6" t="s">
        <v>44</v>
      </c>
      <c r="C14" s="6" t="s">
        <v>44</v>
      </c>
      <c r="D14" s="6" t="s">
        <v>52</v>
      </c>
      <c r="E14" s="6" t="s">
        <v>53</v>
      </c>
      <c r="F14" s="6" t="s">
        <v>54</v>
      </c>
      <c r="G14" s="6" t="s">
        <v>55</v>
      </c>
      <c r="H14" s="38" t="s">
        <v>55</v>
      </c>
      <c r="I14" s="6" t="s">
        <v>56</v>
      </c>
      <c r="J14" s="6" t="s">
        <v>55</v>
      </c>
      <c r="K14" s="38" t="s">
        <v>33</v>
      </c>
    </row>
    <row r="15" spans="2:12" x14ac:dyDescent="0.2">
      <c r="B15" s="6" t="s">
        <v>44</v>
      </c>
      <c r="C15" s="6" t="s">
        <v>44</v>
      </c>
      <c r="D15" s="6" t="s">
        <v>44</v>
      </c>
      <c r="E15" s="6" t="s">
        <v>44</v>
      </c>
      <c r="F15" s="6" t="s">
        <v>57</v>
      </c>
      <c r="G15" s="6" t="s">
        <v>58</v>
      </c>
      <c r="H15" s="38" t="s">
        <v>58</v>
      </c>
      <c r="I15" s="6" t="s">
        <v>58</v>
      </c>
      <c r="J15" s="6" t="s">
        <v>58</v>
      </c>
      <c r="K15" s="38" t="s">
        <v>59</v>
      </c>
    </row>
    <row r="16" spans="2:12" x14ac:dyDescent="0.2">
      <c r="B16" s="6" t="s">
        <v>60</v>
      </c>
      <c r="C16" s="6" t="s">
        <v>61</v>
      </c>
      <c r="D16" s="6" t="s">
        <v>62</v>
      </c>
      <c r="E16" s="6" t="s">
        <v>87</v>
      </c>
      <c r="F16" s="52">
        <v>538.32600000000002</v>
      </c>
      <c r="G16" s="6">
        <v>300.10000000000002</v>
      </c>
      <c r="H16" s="38">
        <f t="shared" ref="H16:H42" si="0">G16-J16</f>
        <v>24.224000000000046</v>
      </c>
      <c r="I16" s="6">
        <v>19.018999999999998</v>
      </c>
      <c r="J16" s="6">
        <v>275.87599999999998</v>
      </c>
      <c r="K16" s="38">
        <v>1.7938220593135621</v>
      </c>
    </row>
    <row r="17" spans="2:11" x14ac:dyDescent="0.2">
      <c r="B17" s="6" t="s">
        <v>60</v>
      </c>
      <c r="C17" s="6" t="s">
        <v>63</v>
      </c>
      <c r="D17" s="6" t="s">
        <v>64</v>
      </c>
      <c r="E17" s="6" t="s">
        <v>88</v>
      </c>
      <c r="F17" s="52">
        <v>976.05600000000004</v>
      </c>
      <c r="G17" s="6">
        <v>300.10000000000002</v>
      </c>
      <c r="H17" s="38">
        <f t="shared" si="0"/>
        <v>42.843000000000018</v>
      </c>
      <c r="I17" s="6">
        <v>50.116799999999998</v>
      </c>
      <c r="J17" s="6">
        <v>257.25700000000001</v>
      </c>
      <c r="K17" s="38">
        <v>3.2524358547150949</v>
      </c>
    </row>
    <row r="18" spans="2:11" x14ac:dyDescent="0.2">
      <c r="B18" s="6" t="s">
        <v>65</v>
      </c>
      <c r="C18" s="6" t="s">
        <v>61</v>
      </c>
      <c r="D18" s="6" t="s">
        <v>62</v>
      </c>
      <c r="E18" s="6" t="s">
        <v>87</v>
      </c>
      <c r="F18" s="52">
        <v>636.12900000000002</v>
      </c>
      <c r="G18" s="6">
        <v>300.10000000000002</v>
      </c>
      <c r="H18" s="38">
        <f t="shared" si="0"/>
        <v>41.241000000000042</v>
      </c>
      <c r="I18" s="6">
        <v>0</v>
      </c>
      <c r="J18" s="6">
        <v>258.85899999999998</v>
      </c>
      <c r="K18" s="38">
        <v>2.1197234255248252</v>
      </c>
    </row>
    <row r="19" spans="2:11" x14ac:dyDescent="0.2">
      <c r="B19" s="6" t="s">
        <v>65</v>
      </c>
      <c r="C19" s="6" t="s">
        <v>63</v>
      </c>
      <c r="D19" s="6" t="s">
        <v>64</v>
      </c>
      <c r="E19" s="6" t="s">
        <v>88</v>
      </c>
      <c r="F19" s="52">
        <v>1481.46</v>
      </c>
      <c r="G19" s="6">
        <v>300.10000000000002</v>
      </c>
      <c r="H19" s="38">
        <f t="shared" si="0"/>
        <v>87.888000000000034</v>
      </c>
      <c r="I19" s="6">
        <v>1.33467</v>
      </c>
      <c r="J19" s="6">
        <v>212.21199999999999</v>
      </c>
      <c r="K19" s="38">
        <v>4.9365544818393863</v>
      </c>
    </row>
    <row r="20" spans="2:11" x14ac:dyDescent="0.2">
      <c r="B20" s="6" t="s">
        <v>66</v>
      </c>
      <c r="C20" s="6" t="s">
        <v>61</v>
      </c>
      <c r="D20" s="6" t="s">
        <v>62</v>
      </c>
      <c r="E20" s="6" t="s">
        <v>87</v>
      </c>
      <c r="F20" s="52">
        <v>851.67200000000003</v>
      </c>
      <c r="G20" s="6">
        <v>300.10000000000002</v>
      </c>
      <c r="H20" s="38">
        <f t="shared" si="0"/>
        <v>20.821000000000026</v>
      </c>
      <c r="I20" s="6">
        <v>67.400700000000001</v>
      </c>
      <c r="J20" s="6">
        <v>279.279</v>
      </c>
      <c r="K20" s="38">
        <v>2.8379606797734089</v>
      </c>
    </row>
    <row r="21" spans="2:11" x14ac:dyDescent="0.2">
      <c r="B21" s="6" t="s">
        <v>66</v>
      </c>
      <c r="C21" s="6" t="s">
        <v>63</v>
      </c>
      <c r="D21" s="6" t="s">
        <v>64</v>
      </c>
      <c r="E21" s="6" t="s">
        <v>88</v>
      </c>
      <c r="F21" s="52">
        <v>742.84199999999998</v>
      </c>
      <c r="G21" s="6">
        <v>300.10000000000002</v>
      </c>
      <c r="H21" s="38">
        <f t="shared" si="0"/>
        <v>58.058000000000021</v>
      </c>
      <c r="I21" s="6">
        <v>116.717</v>
      </c>
      <c r="J21" s="6">
        <v>242.042</v>
      </c>
      <c r="K21" s="38">
        <v>2.4753148950349879</v>
      </c>
    </row>
    <row r="22" spans="2:11" x14ac:dyDescent="0.2">
      <c r="B22" s="6" t="s">
        <v>67</v>
      </c>
      <c r="C22" s="6" t="s">
        <v>61</v>
      </c>
      <c r="D22" s="6" t="s">
        <v>68</v>
      </c>
      <c r="E22" s="6" t="s">
        <v>87</v>
      </c>
      <c r="F22" s="52">
        <v>614.76300000000003</v>
      </c>
      <c r="G22" s="6">
        <v>300.10000000000002</v>
      </c>
      <c r="H22" s="38">
        <f t="shared" si="0"/>
        <v>51.995000000000033</v>
      </c>
      <c r="I22" s="6">
        <v>0.86753400000000003</v>
      </c>
      <c r="J22" s="6">
        <v>248.10499999999999</v>
      </c>
      <c r="K22" s="38">
        <v>2.0485271576141284</v>
      </c>
    </row>
    <row r="23" spans="2:11" x14ac:dyDescent="0.2">
      <c r="B23" s="6" t="s">
        <v>67</v>
      </c>
      <c r="C23" s="6" t="s">
        <v>63</v>
      </c>
      <c r="D23" s="6" t="s">
        <v>69</v>
      </c>
      <c r="E23" s="6" t="s">
        <v>88</v>
      </c>
      <c r="F23" s="52">
        <v>598.38</v>
      </c>
      <c r="G23" s="6">
        <v>300.10000000000002</v>
      </c>
      <c r="H23" s="38">
        <f t="shared" si="0"/>
        <v>19.676000000000045</v>
      </c>
      <c r="I23" s="6">
        <v>170.43700000000001</v>
      </c>
      <c r="J23" s="6">
        <v>280.42399999999998</v>
      </c>
      <c r="K23" s="38">
        <v>1.993935354881706</v>
      </c>
    </row>
    <row r="24" spans="2:11" x14ac:dyDescent="0.2">
      <c r="B24" s="6" t="s">
        <v>70</v>
      </c>
      <c r="C24" s="6" t="s">
        <v>61</v>
      </c>
      <c r="D24" s="6" t="s">
        <v>68</v>
      </c>
      <c r="E24" s="6" t="s">
        <v>87</v>
      </c>
      <c r="F24" s="52">
        <v>515.21</v>
      </c>
      <c r="G24" s="6">
        <v>300.10000000000002</v>
      </c>
      <c r="H24" s="38">
        <f t="shared" si="0"/>
        <v>65.799000000000035</v>
      </c>
      <c r="I24" s="6">
        <v>33.767099999999999</v>
      </c>
      <c r="J24" s="6">
        <v>234.30099999999999</v>
      </c>
      <c r="K24" s="38">
        <v>1.7167944018660446</v>
      </c>
    </row>
    <row r="25" spans="2:11" x14ac:dyDescent="0.2">
      <c r="B25" s="6" t="s">
        <v>70</v>
      </c>
      <c r="C25" s="6" t="s">
        <v>63</v>
      </c>
      <c r="D25" s="6" t="s">
        <v>69</v>
      </c>
      <c r="E25" s="6" t="s">
        <v>88</v>
      </c>
      <c r="F25" s="52">
        <v>1159.32</v>
      </c>
      <c r="G25" s="6">
        <v>300.10000000000002</v>
      </c>
      <c r="H25" s="38">
        <f t="shared" si="0"/>
        <v>23.757000000000005</v>
      </c>
      <c r="I25" s="6">
        <v>10.410399999999999</v>
      </c>
      <c r="J25" s="6">
        <v>276.34300000000002</v>
      </c>
      <c r="K25" s="38">
        <v>3.8631122959013657</v>
      </c>
    </row>
    <row r="26" spans="2:11" x14ac:dyDescent="0.2">
      <c r="B26" s="6" t="s">
        <v>71</v>
      </c>
      <c r="C26" s="6" t="s">
        <v>61</v>
      </c>
      <c r="D26" s="6" t="s">
        <v>68</v>
      </c>
      <c r="E26" s="6" t="s">
        <v>87</v>
      </c>
      <c r="F26" s="52">
        <v>662.10299999999995</v>
      </c>
      <c r="G26" s="6">
        <v>300.10000000000002</v>
      </c>
      <c r="H26" s="38">
        <f t="shared" si="0"/>
        <v>24.869000000000028</v>
      </c>
      <c r="I26" s="6">
        <v>0</v>
      </c>
      <c r="J26" s="6">
        <v>275.23099999999999</v>
      </c>
      <c r="K26" s="38">
        <v>2.2062745751416193</v>
      </c>
    </row>
    <row r="27" spans="2:11" x14ac:dyDescent="0.2">
      <c r="B27" s="6" t="s">
        <v>71</v>
      </c>
      <c r="C27" s="6" t="s">
        <v>63</v>
      </c>
      <c r="D27" s="6" t="s">
        <v>69</v>
      </c>
      <c r="E27" s="6" t="s">
        <v>88</v>
      </c>
      <c r="F27" s="52">
        <v>525.01300000000003</v>
      </c>
      <c r="G27" s="6">
        <v>300.10000000000002</v>
      </c>
      <c r="H27" s="38">
        <f t="shared" si="0"/>
        <v>29.754000000000019</v>
      </c>
      <c r="I27" s="6">
        <v>0</v>
      </c>
      <c r="J27" s="6">
        <v>270.346</v>
      </c>
      <c r="K27" s="38">
        <v>1.74946017994002</v>
      </c>
    </row>
    <row r="28" spans="2:11" x14ac:dyDescent="0.2">
      <c r="B28" s="6" t="s">
        <v>72</v>
      </c>
      <c r="C28" s="6" t="s">
        <v>61</v>
      </c>
      <c r="D28" s="6" t="s">
        <v>73</v>
      </c>
      <c r="E28" s="6" t="s">
        <v>88</v>
      </c>
      <c r="F28" s="52">
        <v>665.86199999999997</v>
      </c>
      <c r="G28" s="6">
        <v>300.10000000000002</v>
      </c>
      <c r="H28" s="38">
        <f t="shared" si="0"/>
        <v>54.321000000000026</v>
      </c>
      <c r="I28" s="6">
        <v>90.557199999999995</v>
      </c>
      <c r="J28" s="6">
        <v>245.779</v>
      </c>
      <c r="K28" s="38">
        <v>2.2188003998667107</v>
      </c>
    </row>
    <row r="29" spans="2:11" x14ac:dyDescent="0.2">
      <c r="B29" s="6" t="s">
        <v>72</v>
      </c>
      <c r="C29" s="6" t="s">
        <v>63</v>
      </c>
      <c r="D29" s="6" t="s">
        <v>74</v>
      </c>
      <c r="E29" s="6" t="s">
        <v>87</v>
      </c>
      <c r="F29" s="52">
        <v>579.08699999999999</v>
      </c>
      <c r="G29" s="6">
        <v>300.10000000000002</v>
      </c>
      <c r="H29" s="38">
        <f t="shared" si="0"/>
        <v>17.684000000000026</v>
      </c>
      <c r="I29" s="6">
        <v>48.915599999999998</v>
      </c>
      <c r="J29" s="6">
        <v>282.416</v>
      </c>
      <c r="K29" s="38">
        <v>1.9296467844051981</v>
      </c>
    </row>
    <row r="30" spans="2:11" x14ac:dyDescent="0.2">
      <c r="B30" s="6" t="s">
        <v>75</v>
      </c>
      <c r="C30" s="6" t="s">
        <v>61</v>
      </c>
      <c r="D30" s="6" t="s">
        <v>73</v>
      </c>
      <c r="E30" s="6" t="s">
        <v>88</v>
      </c>
      <c r="F30" s="52">
        <v>1024.28</v>
      </c>
      <c r="G30" s="6">
        <v>300.10000000000002</v>
      </c>
      <c r="H30" s="38">
        <f t="shared" si="0"/>
        <v>36.787000000000035</v>
      </c>
      <c r="I30" s="6">
        <v>125.65900000000001</v>
      </c>
      <c r="J30" s="6">
        <v>263.31299999999999</v>
      </c>
      <c r="K30" s="38">
        <v>3.4131289570143282</v>
      </c>
    </row>
    <row r="31" spans="2:11" x14ac:dyDescent="0.2">
      <c r="B31" s="6" t="s">
        <v>75</v>
      </c>
      <c r="C31" s="6" t="s">
        <v>63</v>
      </c>
      <c r="D31" s="6" t="s">
        <v>74</v>
      </c>
      <c r="E31" s="6" t="s">
        <v>87</v>
      </c>
      <c r="F31" s="52">
        <v>725.01700000000005</v>
      </c>
      <c r="G31" s="6">
        <v>300.10000000000002</v>
      </c>
      <c r="H31" s="38">
        <f t="shared" si="0"/>
        <v>30.897000000000048</v>
      </c>
      <c r="I31" s="6">
        <v>40.507199999999997</v>
      </c>
      <c r="J31" s="6">
        <v>269.20299999999997</v>
      </c>
      <c r="K31" s="38">
        <v>2.4159180273242251</v>
      </c>
    </row>
    <row r="32" spans="2:11" x14ac:dyDescent="0.2">
      <c r="B32" s="6" t="s">
        <v>76</v>
      </c>
      <c r="C32" s="6" t="s">
        <v>61</v>
      </c>
      <c r="D32" s="6" t="s">
        <v>73</v>
      </c>
      <c r="E32" s="6" t="s">
        <v>88</v>
      </c>
      <c r="F32" s="52">
        <v>661.83100000000002</v>
      </c>
      <c r="G32" s="6">
        <v>300.10000000000002</v>
      </c>
      <c r="H32" s="38">
        <f t="shared" si="0"/>
        <v>44.541000000000025</v>
      </c>
      <c r="I32" s="6">
        <v>10.01</v>
      </c>
      <c r="J32" s="6">
        <v>255.559</v>
      </c>
      <c r="K32" s="38">
        <v>2.2053682105964678</v>
      </c>
    </row>
    <row r="33" spans="2:11" x14ac:dyDescent="0.2">
      <c r="B33" s="6" t="s">
        <v>76</v>
      </c>
      <c r="C33" s="6" t="s">
        <v>63</v>
      </c>
      <c r="D33" s="6" t="s">
        <v>74</v>
      </c>
      <c r="E33" s="6" t="s">
        <v>87</v>
      </c>
      <c r="F33" s="52">
        <v>537.21299999999997</v>
      </c>
      <c r="G33" s="6">
        <v>300.10000000000002</v>
      </c>
      <c r="H33" s="38">
        <f t="shared" si="0"/>
        <v>33.941000000000031</v>
      </c>
      <c r="I33" s="6" t="s">
        <v>77</v>
      </c>
      <c r="J33" s="6">
        <v>266.15899999999999</v>
      </c>
      <c r="K33" s="38">
        <v>1.7901132955681438</v>
      </c>
    </row>
    <row r="34" spans="2:11" x14ac:dyDescent="0.2">
      <c r="B34" s="6" t="s">
        <v>78</v>
      </c>
      <c r="C34" s="6" t="s">
        <v>61</v>
      </c>
      <c r="D34" s="6" t="s">
        <v>79</v>
      </c>
      <c r="E34" s="6" t="s">
        <v>87</v>
      </c>
      <c r="F34" s="52">
        <v>727.779</v>
      </c>
      <c r="G34" s="6">
        <v>300.10000000000002</v>
      </c>
      <c r="H34" s="38">
        <f t="shared" si="0"/>
        <v>32.117999999999995</v>
      </c>
      <c r="I34" s="6">
        <v>7.7410699999999997</v>
      </c>
      <c r="J34" s="6">
        <v>267.98200000000003</v>
      </c>
      <c r="K34" s="38">
        <v>2.4251216261246249</v>
      </c>
    </row>
    <row r="35" spans="2:11" x14ac:dyDescent="0.2">
      <c r="B35" s="6" t="s">
        <v>78</v>
      </c>
      <c r="C35" s="6" t="s">
        <v>63</v>
      </c>
      <c r="D35" s="6" t="s">
        <v>80</v>
      </c>
      <c r="E35" s="6" t="s">
        <v>88</v>
      </c>
      <c r="F35" s="52">
        <v>490.18599999999998</v>
      </c>
      <c r="G35" s="6">
        <v>300.10000000000002</v>
      </c>
      <c r="H35" s="38">
        <f t="shared" si="0"/>
        <v>12.346000000000004</v>
      </c>
      <c r="I35" s="6">
        <v>221.755</v>
      </c>
      <c r="J35" s="6">
        <v>287.75400000000002</v>
      </c>
      <c r="K35" s="38">
        <v>1.6334088637120958</v>
      </c>
    </row>
    <row r="36" spans="2:11" x14ac:dyDescent="0.2">
      <c r="B36" s="6" t="s">
        <v>81</v>
      </c>
      <c r="C36" s="6" t="s">
        <v>61</v>
      </c>
      <c r="D36" s="6" t="s">
        <v>79</v>
      </c>
      <c r="E36" s="6" t="s">
        <v>87</v>
      </c>
      <c r="F36" s="52">
        <v>678.34500000000003</v>
      </c>
      <c r="G36" s="6">
        <v>300.10000000000002</v>
      </c>
      <c r="H36" s="38">
        <f t="shared" si="0"/>
        <v>56.92300000000003</v>
      </c>
      <c r="I36" s="6">
        <v>0</v>
      </c>
      <c r="J36" s="6">
        <v>243.17699999999999</v>
      </c>
      <c r="K36" s="38">
        <v>2.2603965344885038</v>
      </c>
    </row>
    <row r="37" spans="2:11" x14ac:dyDescent="0.2">
      <c r="B37" s="6" t="s">
        <v>81</v>
      </c>
      <c r="C37" s="6" t="s">
        <v>63</v>
      </c>
      <c r="D37" s="6" t="s">
        <v>80</v>
      </c>
      <c r="E37" s="6" t="s">
        <v>88</v>
      </c>
      <c r="F37" s="52">
        <v>1421.77</v>
      </c>
      <c r="G37" s="6">
        <v>300.10000000000002</v>
      </c>
      <c r="H37" s="38">
        <f t="shared" si="0"/>
        <v>47.314000000000021</v>
      </c>
      <c r="I37" s="6">
        <v>138.005</v>
      </c>
      <c r="J37" s="6">
        <v>252.786</v>
      </c>
      <c r="K37" s="38">
        <v>4.7376541152949017</v>
      </c>
    </row>
    <row r="38" spans="2:11" x14ac:dyDescent="0.2">
      <c r="B38" s="6" t="s">
        <v>82</v>
      </c>
      <c r="C38" s="6" t="s">
        <v>61</v>
      </c>
      <c r="D38" s="6" t="s">
        <v>79</v>
      </c>
      <c r="E38" s="6" t="s">
        <v>87</v>
      </c>
      <c r="F38" s="52">
        <v>705.976</v>
      </c>
      <c r="G38" s="6">
        <v>300.10000000000002</v>
      </c>
      <c r="H38" s="38">
        <f t="shared" si="0"/>
        <v>27.532000000000039</v>
      </c>
      <c r="I38" s="6">
        <v>41.374699999999997</v>
      </c>
      <c r="J38" s="6">
        <v>272.56799999999998</v>
      </c>
      <c r="K38" s="38">
        <v>2.3524691769410193</v>
      </c>
    </row>
    <row r="39" spans="2:11" x14ac:dyDescent="0.2">
      <c r="B39" s="6" t="s">
        <v>82</v>
      </c>
      <c r="C39" s="6" t="s">
        <v>63</v>
      </c>
      <c r="D39" s="6" t="s">
        <v>80</v>
      </c>
      <c r="E39" s="6" t="s">
        <v>88</v>
      </c>
      <c r="F39" s="52">
        <v>326.42</v>
      </c>
      <c r="G39" s="6">
        <v>300.10000000000002</v>
      </c>
      <c r="H39" s="38">
        <f t="shared" si="0"/>
        <v>31.867999999999995</v>
      </c>
      <c r="I39" s="6">
        <v>8.3416800000000002</v>
      </c>
      <c r="J39" s="6">
        <v>268.23200000000003</v>
      </c>
      <c r="K39" s="38">
        <v>1.0877040986337887</v>
      </c>
    </row>
    <row r="40" spans="2:11" x14ac:dyDescent="0.2">
      <c r="B40" s="6" t="s">
        <v>83</v>
      </c>
      <c r="C40" s="6" t="s">
        <v>61</v>
      </c>
      <c r="D40" s="6" t="s">
        <v>84</v>
      </c>
      <c r="E40" s="6" t="s">
        <v>88</v>
      </c>
      <c r="F40" s="52">
        <v>660.52599999999995</v>
      </c>
      <c r="G40" s="6">
        <v>300.10000000000002</v>
      </c>
      <c r="H40" s="38">
        <f t="shared" si="0"/>
        <v>27.538000000000011</v>
      </c>
      <c r="I40" s="6">
        <v>0.40039999999999998</v>
      </c>
      <c r="J40" s="6">
        <v>272.56200000000001</v>
      </c>
      <c r="K40" s="38">
        <v>2.2010196601132952</v>
      </c>
    </row>
    <row r="41" spans="2:11" x14ac:dyDescent="0.2">
      <c r="B41" s="6" t="s">
        <v>85</v>
      </c>
      <c r="C41" s="6" t="s">
        <v>61</v>
      </c>
      <c r="D41" s="6" t="s">
        <v>84</v>
      </c>
      <c r="E41" s="6" t="s">
        <v>88</v>
      </c>
      <c r="F41" s="52">
        <v>911.53200000000004</v>
      </c>
      <c r="G41" s="6">
        <v>300.10000000000002</v>
      </c>
      <c r="H41" s="38">
        <f t="shared" si="0"/>
        <v>26.711000000000013</v>
      </c>
      <c r="I41" s="6">
        <v>3.6703399999999999</v>
      </c>
      <c r="J41" s="6">
        <v>273.38900000000001</v>
      </c>
      <c r="K41" s="38">
        <v>3.0374275241586135</v>
      </c>
    </row>
    <row r="42" spans="2:11" x14ac:dyDescent="0.2">
      <c r="B42" s="6" t="s">
        <v>86</v>
      </c>
      <c r="C42" s="6" t="s">
        <v>61</v>
      </c>
      <c r="D42" s="6" t="s">
        <v>84</v>
      </c>
      <c r="E42" s="6" t="s">
        <v>88</v>
      </c>
      <c r="F42" s="52">
        <v>696.80700000000002</v>
      </c>
      <c r="G42" s="6">
        <v>300.10000000000002</v>
      </c>
      <c r="H42" s="38">
        <f t="shared" si="0"/>
        <v>41.137</v>
      </c>
      <c r="I42" s="6">
        <v>6.8068099999999996</v>
      </c>
      <c r="J42" s="6">
        <v>258.96300000000002</v>
      </c>
      <c r="K42" s="38">
        <v>2.3219160279906697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G</vt:lpstr>
      <vt:lpstr>Panel H</vt:lpstr>
      <vt:lpstr>Panel I</vt:lpstr>
      <vt:lpstr>Panel J Velocity_Center-Time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2022-09-14T19:33:20Z</dcterms:created>
  <dcterms:modified xsi:type="dcterms:W3CDTF">2022-09-14T19:59:37Z</dcterms:modified>
</cp:coreProperties>
</file>