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mith\Box\Studies\PSQ\Papers\P vs PE - weight loss paper\Manuscript\Nat Metab\2nd revision\Source Data Files\"/>
    </mc:Choice>
  </mc:AlternateContent>
  <bookViews>
    <workbookView xWindow="990" yWindow="570" windowWidth="26505" windowHeight="14910" tabRatio="861"/>
  </bookViews>
  <sheets>
    <sheet name="Figure 1" sheetId="2" r:id="rId1"/>
  </sheets>
  <definedNames>
    <definedName name="AE" localSheetId="0">'Figure 1'!#REF!</definedName>
    <definedName name="A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T16" i="2" l="1"/>
  <c r="BU16" i="2"/>
  <c r="BV16" i="2"/>
  <c r="BW16" i="2"/>
  <c r="BX16" i="2"/>
  <c r="BY16" i="2"/>
  <c r="BZ16" i="2"/>
  <c r="CA16" i="2"/>
  <c r="CB16" i="2"/>
  <c r="BT17" i="2"/>
  <c r="BU17" i="2"/>
  <c r="BV17" i="2"/>
  <c r="BW17" i="2"/>
  <c r="BW18" i="2" s="1"/>
  <c r="BX17" i="2"/>
  <c r="BY17" i="2"/>
  <c r="BY18" i="2" s="1"/>
  <c r="BZ17" i="2"/>
  <c r="BZ18" i="2" s="1"/>
  <c r="CA17" i="2"/>
  <c r="CA18" i="2" s="1"/>
  <c r="CB17" i="2"/>
  <c r="CO36" i="2"/>
  <c r="CO37" i="2" s="1"/>
  <c r="CN36" i="2"/>
  <c r="CN37" i="2" s="1"/>
  <c r="CL36" i="2"/>
  <c r="CL37" i="2" s="1"/>
  <c r="CK36" i="2"/>
  <c r="CK37" i="2" s="1"/>
  <c r="CJ36" i="2"/>
  <c r="CJ37" i="2" s="1"/>
  <c r="CI36" i="2"/>
  <c r="CI37" i="2" s="1"/>
  <c r="CH36" i="2"/>
  <c r="CH37" i="2" s="1"/>
  <c r="CG36" i="2"/>
  <c r="CG37" i="2" s="1"/>
  <c r="CF36" i="2"/>
  <c r="CF37" i="2" s="1"/>
  <c r="CE36" i="2"/>
  <c r="CE37" i="2" s="1"/>
  <c r="CD36" i="2"/>
  <c r="CD37" i="2" s="1"/>
  <c r="CB36" i="2"/>
  <c r="CB37" i="2" s="1"/>
  <c r="CA36" i="2"/>
  <c r="CA37" i="2" s="1"/>
  <c r="BZ36" i="2"/>
  <c r="BZ37" i="2" s="1"/>
  <c r="BY36" i="2"/>
  <c r="BY37" i="2" s="1"/>
  <c r="BX36" i="2"/>
  <c r="BX37" i="2" s="1"/>
  <c r="BW36" i="2"/>
  <c r="BW37" i="2" s="1"/>
  <c r="BV36" i="2"/>
  <c r="BV37" i="2" s="1"/>
  <c r="BU36" i="2"/>
  <c r="BU37" i="2" s="1"/>
  <c r="BT36" i="2"/>
  <c r="BT37" i="2" s="1"/>
  <c r="CO35" i="2"/>
  <c r="CN35" i="2"/>
  <c r="CL35" i="2"/>
  <c r="CK35" i="2"/>
  <c r="CJ35" i="2"/>
  <c r="CI35" i="2"/>
  <c r="CH35" i="2"/>
  <c r="CG35" i="2"/>
  <c r="CF35" i="2"/>
  <c r="CE35" i="2"/>
  <c r="CD35" i="2"/>
  <c r="CB35" i="2"/>
  <c r="CA35" i="2"/>
  <c r="BZ35" i="2"/>
  <c r="BY35" i="2"/>
  <c r="BX35" i="2"/>
  <c r="BW35" i="2"/>
  <c r="BV35" i="2"/>
  <c r="BU35" i="2"/>
  <c r="BT35" i="2"/>
  <c r="CO17" i="2"/>
  <c r="CO18" i="2" s="1"/>
  <c r="CN17" i="2"/>
  <c r="CN18" i="2" s="1"/>
  <c r="CL17" i="2"/>
  <c r="CL18" i="2" s="1"/>
  <c r="CK17" i="2"/>
  <c r="CK18" i="2" s="1"/>
  <c r="CJ17" i="2"/>
  <c r="CJ18" i="2" s="1"/>
  <c r="CI17" i="2"/>
  <c r="CI18" i="2" s="1"/>
  <c r="CH17" i="2"/>
  <c r="CH18" i="2" s="1"/>
  <c r="CG17" i="2"/>
  <c r="CG18" i="2" s="1"/>
  <c r="CF17" i="2"/>
  <c r="CF18" i="2" s="1"/>
  <c r="CE17" i="2"/>
  <c r="CE18" i="2" s="1"/>
  <c r="CD17" i="2"/>
  <c r="CD18" i="2" s="1"/>
  <c r="CB18" i="2"/>
  <c r="BX18" i="2"/>
  <c r="BV18" i="2"/>
  <c r="BU18" i="2"/>
  <c r="BT18" i="2"/>
  <c r="CO16" i="2"/>
  <c r="CN16" i="2"/>
  <c r="CL16" i="2"/>
  <c r="CK16" i="2"/>
  <c r="CJ16" i="2"/>
  <c r="CI16" i="2"/>
  <c r="CH16" i="2"/>
  <c r="CG16" i="2"/>
  <c r="CF16" i="2"/>
  <c r="CE16" i="2"/>
  <c r="CD16" i="2"/>
  <c r="BR36" i="2" l="1"/>
  <c r="BR37" i="2" s="1"/>
  <c r="BQ36" i="2"/>
  <c r="BQ37" i="2" s="1"/>
  <c r="BO36" i="2"/>
  <c r="BO37" i="2" s="1"/>
  <c r="BN36" i="2"/>
  <c r="BN37" i="2" s="1"/>
  <c r="BM36" i="2"/>
  <c r="BM37" i="2" s="1"/>
  <c r="BL36" i="2"/>
  <c r="BL37" i="2" s="1"/>
  <c r="BK36" i="2"/>
  <c r="BK37" i="2" s="1"/>
  <c r="BJ36" i="2"/>
  <c r="BJ37" i="2" s="1"/>
  <c r="BI36" i="2"/>
  <c r="BI37" i="2" s="1"/>
  <c r="BH36" i="2"/>
  <c r="BH37" i="2" s="1"/>
  <c r="BG36" i="2"/>
  <c r="BG37" i="2" s="1"/>
  <c r="BE36" i="2"/>
  <c r="BE37" i="2" s="1"/>
  <c r="BD36" i="2"/>
  <c r="BD37" i="2" s="1"/>
  <c r="BC36" i="2"/>
  <c r="BC37" i="2" s="1"/>
  <c r="BB36" i="2"/>
  <c r="BB37" i="2" s="1"/>
  <c r="BA36" i="2"/>
  <c r="BA37" i="2" s="1"/>
  <c r="AZ36" i="2"/>
  <c r="AZ37" i="2" s="1"/>
  <c r="AY36" i="2"/>
  <c r="AY37" i="2" s="1"/>
  <c r="AX36" i="2"/>
  <c r="AX37" i="2" s="1"/>
  <c r="AW36" i="2"/>
  <c r="AW37" i="2" s="1"/>
  <c r="BR35" i="2"/>
  <c r="BQ35" i="2"/>
  <c r="BO35" i="2"/>
  <c r="BN35" i="2"/>
  <c r="BM35" i="2"/>
  <c r="BL35" i="2"/>
  <c r="BK35" i="2"/>
  <c r="BJ35" i="2"/>
  <c r="BI35" i="2"/>
  <c r="BH35" i="2"/>
  <c r="BG35" i="2"/>
  <c r="BE35" i="2"/>
  <c r="BD35" i="2"/>
  <c r="BC35" i="2"/>
  <c r="BB35" i="2"/>
  <c r="BA35" i="2"/>
  <c r="AZ35" i="2"/>
  <c r="AY35" i="2"/>
  <c r="AX35" i="2"/>
  <c r="AW35" i="2"/>
  <c r="BR17" i="2"/>
  <c r="BR18" i="2" s="1"/>
  <c r="BQ17" i="2"/>
  <c r="BQ18" i="2" s="1"/>
  <c r="BO17" i="2"/>
  <c r="BO18" i="2" s="1"/>
  <c r="BN17" i="2"/>
  <c r="BN18" i="2" s="1"/>
  <c r="BM17" i="2"/>
  <c r="BM18" i="2" s="1"/>
  <c r="BL17" i="2"/>
  <c r="BL18" i="2" s="1"/>
  <c r="BK17" i="2"/>
  <c r="BK18" i="2" s="1"/>
  <c r="BJ17" i="2"/>
  <c r="BJ18" i="2" s="1"/>
  <c r="BI17" i="2"/>
  <c r="BI18" i="2" s="1"/>
  <c r="BH17" i="2"/>
  <c r="BH18" i="2" s="1"/>
  <c r="BG17" i="2"/>
  <c r="BG18" i="2" s="1"/>
  <c r="BE17" i="2"/>
  <c r="BE18" i="2" s="1"/>
  <c r="BD17" i="2"/>
  <c r="BD18" i="2" s="1"/>
  <c r="BC17" i="2"/>
  <c r="BC18" i="2" s="1"/>
  <c r="BB17" i="2"/>
  <c r="BB18" i="2" s="1"/>
  <c r="BA17" i="2"/>
  <c r="BA18" i="2" s="1"/>
  <c r="AZ17" i="2"/>
  <c r="AZ18" i="2" s="1"/>
  <c r="AY17" i="2"/>
  <c r="AY18" i="2" s="1"/>
  <c r="AX17" i="2"/>
  <c r="AX18" i="2" s="1"/>
  <c r="AW17" i="2"/>
  <c r="AW18" i="2" s="1"/>
  <c r="BR16" i="2"/>
  <c r="BQ16" i="2"/>
  <c r="BO16" i="2"/>
  <c r="BN16" i="2"/>
  <c r="BM16" i="2"/>
  <c r="BL16" i="2"/>
  <c r="BK16" i="2"/>
  <c r="BJ16" i="2"/>
  <c r="BI16" i="2"/>
  <c r="BH16" i="2"/>
  <c r="BG16" i="2"/>
  <c r="BE16" i="2"/>
  <c r="BD16" i="2"/>
  <c r="BC16" i="2"/>
  <c r="BB16" i="2"/>
  <c r="BA16" i="2"/>
  <c r="AZ16" i="2"/>
  <c r="AY16" i="2"/>
  <c r="AX16" i="2"/>
  <c r="AW16" i="2"/>
  <c r="AG17" i="2"/>
  <c r="AG18" i="2" s="1"/>
  <c r="AF17" i="2"/>
  <c r="AF18" i="2" s="1"/>
  <c r="AU36" i="2"/>
  <c r="AU37" i="2" s="1"/>
  <c r="AT36" i="2"/>
  <c r="AT37" i="2" s="1"/>
  <c r="AR36" i="2"/>
  <c r="AR37" i="2" s="1"/>
  <c r="AQ36" i="2"/>
  <c r="AQ37" i="2" s="1"/>
  <c r="AP36" i="2"/>
  <c r="AP37" i="2" s="1"/>
  <c r="AO36" i="2"/>
  <c r="AO37" i="2" s="1"/>
  <c r="AN36" i="2"/>
  <c r="AN37" i="2" s="1"/>
  <c r="AM36" i="2"/>
  <c r="AM37" i="2" s="1"/>
  <c r="AL36" i="2"/>
  <c r="AL37" i="2" s="1"/>
  <c r="AK36" i="2"/>
  <c r="AK37" i="2" s="1"/>
  <c r="AJ36" i="2"/>
  <c r="AJ37" i="2" s="1"/>
  <c r="AH36" i="2"/>
  <c r="AH37" i="2" s="1"/>
  <c r="AG36" i="2"/>
  <c r="AG37" i="2" s="1"/>
  <c r="AF36" i="2"/>
  <c r="AF37" i="2" s="1"/>
  <c r="AE36" i="2"/>
  <c r="AE37" i="2" s="1"/>
  <c r="AD36" i="2"/>
  <c r="AD37" i="2" s="1"/>
  <c r="AC36" i="2"/>
  <c r="AC37" i="2" s="1"/>
  <c r="AB36" i="2"/>
  <c r="AB37" i="2" s="1"/>
  <c r="AA36" i="2"/>
  <c r="AA37" i="2" s="1"/>
  <c r="Z36" i="2"/>
  <c r="Z37" i="2" s="1"/>
  <c r="AU35" i="2"/>
  <c r="AT35" i="2"/>
  <c r="AR35" i="2"/>
  <c r="AQ35" i="2"/>
  <c r="AP35" i="2"/>
  <c r="AO35" i="2"/>
  <c r="AN35" i="2"/>
  <c r="AM35" i="2"/>
  <c r="AL35" i="2"/>
  <c r="AK35" i="2"/>
  <c r="AJ35" i="2"/>
  <c r="AH35" i="2"/>
  <c r="AG35" i="2"/>
  <c r="AF35" i="2"/>
  <c r="AE35" i="2"/>
  <c r="AD35" i="2"/>
  <c r="AC35" i="2"/>
  <c r="AB35" i="2"/>
  <c r="AA35" i="2"/>
  <c r="Z35" i="2"/>
  <c r="AU17" i="2"/>
  <c r="AU18" i="2" s="1"/>
  <c r="AT17" i="2"/>
  <c r="AT18" i="2" s="1"/>
  <c r="AR17" i="2"/>
  <c r="AR18" i="2" s="1"/>
  <c r="AQ17" i="2"/>
  <c r="AQ18" i="2" s="1"/>
  <c r="AP17" i="2"/>
  <c r="AP18" i="2" s="1"/>
  <c r="AO17" i="2"/>
  <c r="AO18" i="2" s="1"/>
  <c r="AN17" i="2"/>
  <c r="AN18" i="2" s="1"/>
  <c r="AM17" i="2"/>
  <c r="AM18" i="2" s="1"/>
  <c r="AL17" i="2"/>
  <c r="AL18" i="2" s="1"/>
  <c r="AK17" i="2"/>
  <c r="AK18" i="2" s="1"/>
  <c r="AJ17" i="2"/>
  <c r="AJ18" i="2" s="1"/>
  <c r="AH17" i="2"/>
  <c r="AH18" i="2" s="1"/>
  <c r="AE17" i="2"/>
  <c r="AE18" i="2" s="1"/>
  <c r="AD17" i="2"/>
  <c r="AD18" i="2" s="1"/>
  <c r="AC17" i="2"/>
  <c r="AC18" i="2" s="1"/>
  <c r="AB17" i="2"/>
  <c r="AB18" i="2" s="1"/>
  <c r="AA17" i="2"/>
  <c r="AA18" i="2" s="1"/>
  <c r="Z17" i="2"/>
  <c r="Z18" i="2" s="1"/>
  <c r="AU16" i="2"/>
  <c r="AT16" i="2"/>
  <c r="AR16" i="2"/>
  <c r="AQ16" i="2"/>
  <c r="AP16" i="2"/>
  <c r="AO16" i="2"/>
  <c r="AN16" i="2"/>
  <c r="AM16" i="2"/>
  <c r="AL16" i="2"/>
  <c r="AK16" i="2"/>
  <c r="AJ16" i="2"/>
  <c r="AH16" i="2"/>
  <c r="AE16" i="2"/>
  <c r="AD16" i="2"/>
  <c r="AC16" i="2"/>
  <c r="AB16" i="2"/>
  <c r="AA16" i="2"/>
  <c r="Z16" i="2"/>
  <c r="B36" i="2"/>
  <c r="B35" i="2"/>
  <c r="X36" i="2"/>
  <c r="X37" i="2" s="1"/>
  <c r="W36" i="2"/>
  <c r="W37" i="2" s="1"/>
  <c r="U36" i="2"/>
  <c r="U37" i="2" s="1"/>
  <c r="T36" i="2"/>
  <c r="T37" i="2" s="1"/>
  <c r="S36" i="2"/>
  <c r="S37" i="2" s="1"/>
  <c r="R36" i="2"/>
  <c r="R37" i="2" s="1"/>
  <c r="Q36" i="2"/>
  <c r="Q37" i="2" s="1"/>
  <c r="P36" i="2"/>
  <c r="P37" i="2" s="1"/>
  <c r="O36" i="2"/>
  <c r="O37" i="2" s="1"/>
  <c r="N36" i="2"/>
  <c r="N37" i="2" s="1"/>
  <c r="M36" i="2"/>
  <c r="M37" i="2" s="1"/>
  <c r="K36" i="2"/>
  <c r="K37" i="2" s="1"/>
  <c r="J36" i="2"/>
  <c r="J37" i="2" s="1"/>
  <c r="I36" i="2"/>
  <c r="I37" i="2" s="1"/>
  <c r="H36" i="2"/>
  <c r="H37" i="2" s="1"/>
  <c r="G36" i="2"/>
  <c r="G37" i="2" s="1"/>
  <c r="F36" i="2"/>
  <c r="F37" i="2" s="1"/>
  <c r="E36" i="2"/>
  <c r="E37" i="2" s="1"/>
  <c r="D36" i="2"/>
  <c r="D37" i="2" s="1"/>
  <c r="C36" i="2"/>
  <c r="C37" i="2" s="1"/>
  <c r="X35" i="2"/>
  <c r="W35" i="2"/>
  <c r="U35" i="2"/>
  <c r="T35" i="2"/>
  <c r="S35" i="2"/>
  <c r="R35" i="2"/>
  <c r="Q35" i="2"/>
  <c r="P35" i="2"/>
  <c r="O35" i="2"/>
  <c r="N35" i="2"/>
  <c r="M35" i="2"/>
  <c r="K35" i="2"/>
  <c r="J35" i="2"/>
  <c r="I35" i="2"/>
  <c r="H35" i="2"/>
  <c r="G35" i="2"/>
  <c r="F35" i="2"/>
  <c r="E35" i="2"/>
  <c r="D35" i="2"/>
  <c r="C35" i="2"/>
  <c r="X17" i="2"/>
  <c r="X18" i="2" s="1"/>
  <c r="W17" i="2"/>
  <c r="W18" i="2" s="1"/>
  <c r="X16" i="2"/>
  <c r="W16" i="2"/>
  <c r="U17" i="2"/>
  <c r="U18" i="2" s="1"/>
  <c r="T17" i="2"/>
  <c r="T18" i="2" s="1"/>
  <c r="S17" i="2"/>
  <c r="S18" i="2" s="1"/>
  <c r="R17" i="2"/>
  <c r="R18" i="2" s="1"/>
  <c r="Q17" i="2"/>
  <c r="Q18" i="2" s="1"/>
  <c r="P17" i="2"/>
  <c r="P18" i="2" s="1"/>
  <c r="O17" i="2"/>
  <c r="O18" i="2" s="1"/>
  <c r="N17" i="2"/>
  <c r="N18" i="2" s="1"/>
  <c r="M17" i="2"/>
  <c r="M18" i="2" s="1"/>
  <c r="U16" i="2"/>
  <c r="T16" i="2"/>
  <c r="S16" i="2"/>
  <c r="R16" i="2"/>
  <c r="Q16" i="2"/>
  <c r="P16" i="2"/>
  <c r="O16" i="2"/>
  <c r="N16" i="2"/>
  <c r="M16" i="2"/>
  <c r="C17" i="2"/>
  <c r="C18" i="2" s="1"/>
  <c r="C16" i="2"/>
  <c r="D17" i="2"/>
  <c r="D18" i="2" s="1"/>
  <c r="D16" i="2"/>
  <c r="E17" i="2"/>
  <c r="E18" i="2" s="1"/>
  <c r="E16" i="2"/>
  <c r="F17" i="2"/>
  <c r="F18" i="2" s="1"/>
  <c r="F16" i="2"/>
  <c r="G17" i="2"/>
  <c r="G18" i="2" s="1"/>
  <c r="G16" i="2"/>
  <c r="H17" i="2"/>
  <c r="H18" i="2" s="1"/>
  <c r="H16" i="2"/>
  <c r="I17" i="2"/>
  <c r="I18" i="2" s="1"/>
  <c r="I16" i="2"/>
  <c r="K17" i="2"/>
  <c r="K18" i="2" s="1"/>
  <c r="K16" i="2"/>
  <c r="AG16" i="2" l="1"/>
  <c r="AF16" i="2"/>
  <c r="B17" i="2" l="1"/>
  <c r="B16" i="2"/>
  <c r="J16" i="2" l="1"/>
  <c r="J17" i="2"/>
  <c r="J18" i="2" s="1"/>
</calcChain>
</file>

<file path=xl/sharedStrings.xml><?xml version="1.0" encoding="utf-8"?>
<sst xmlns="http://schemas.openxmlformats.org/spreadsheetml/2006/main" count="333" uniqueCount="43">
  <si>
    <t>-</t>
  </si>
  <si>
    <t>Mean</t>
  </si>
  <si>
    <t>SD</t>
  </si>
  <si>
    <t>SEM</t>
  </si>
  <si>
    <t>Diet-ONLY Group</t>
  </si>
  <si>
    <t>Diet+EX Group</t>
  </si>
  <si>
    <t>Sex</t>
  </si>
  <si>
    <t>Male</t>
  </si>
  <si>
    <t>Female</t>
  </si>
  <si>
    <t>Fig. 1. Glucose and insulin responses to glucose ingestion</t>
  </si>
  <si>
    <t>Figure 1 Panel A</t>
  </si>
  <si>
    <t>Figure 1 Panel B</t>
  </si>
  <si>
    <t>Figure 1 Panel C</t>
  </si>
  <si>
    <t>Figure 1 Panel D</t>
  </si>
  <si>
    <t>0 min</t>
  </si>
  <si>
    <t>10 min</t>
  </si>
  <si>
    <t>20 min</t>
  </si>
  <si>
    <t>30 min</t>
  </si>
  <si>
    <t>60 min</t>
  </si>
  <si>
    <t>90 min</t>
  </si>
  <si>
    <t>120 min</t>
  </si>
  <si>
    <t>150 min</t>
  </si>
  <si>
    <t>180 min</t>
  </si>
  <si>
    <t>Plasma Glucose Concentration (mg/dL) during the 3-h OGTT - Before</t>
  </si>
  <si>
    <t>Plasma Glucose Concentration (mg/dL) during the 3-h OGTT - After</t>
  </si>
  <si>
    <t>Diet-ONLY Before</t>
  </si>
  <si>
    <t>Diet-ONLY After</t>
  </si>
  <si>
    <t>(mg/dl x 3h)</t>
  </si>
  <si>
    <t>Plasma Glucose AUC</t>
  </si>
  <si>
    <t>Plasma Insulin AUC</t>
  </si>
  <si>
    <t>Plasma Insulin Concentration (pmol/L) during the 3-h OGTT - Before</t>
  </si>
  <si>
    <t>Plasma Insulin Concentration (pmol/L) during the 3-h OGTT - After</t>
  </si>
  <si>
    <r>
      <t>(pmol/L x 3h)x10</t>
    </r>
    <r>
      <rPr>
        <vertAlign val="superscript"/>
        <sz val="12"/>
        <rFont val="Arial"/>
        <family val="2"/>
      </rPr>
      <t>3</t>
    </r>
  </si>
  <si>
    <t>Insulin Secretion Rate (pmol/min) during the 3-h OGTT - Before</t>
  </si>
  <si>
    <t>Insulin Secretion Rate (pmol/min) during the 3-h OGTT - After</t>
  </si>
  <si>
    <t>Insulin Secretion Rate AUC</t>
  </si>
  <si>
    <r>
      <t>(pmol/min x 3h)x10</t>
    </r>
    <r>
      <rPr>
        <vertAlign val="superscript"/>
        <sz val="12"/>
        <rFont val="Arial"/>
        <family val="2"/>
      </rPr>
      <t>3</t>
    </r>
  </si>
  <si>
    <t>Insulin Clearance Rate (L/min) during the 3-h OGTT - Before</t>
  </si>
  <si>
    <t>Insulin Clearance Rate (L/min) during the 3-h OGTT - After</t>
  </si>
  <si>
    <t>(L/min x 3h)</t>
  </si>
  <si>
    <t>Insulin Clearance Rate AUC</t>
  </si>
  <si>
    <t>Diet+EX Before</t>
  </si>
  <si>
    <t>Diet+EX 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</si>
</sst>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vertAlign val="superscript"/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4" fillId="0" borderId="1" applyNumberFormat="0" applyFill="0" applyAlignment="0" applyProtection="0"/>
    <xf numFmtId="0" fontId="8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4" applyNumberFormat="0" applyAlignment="0" applyProtection="0"/>
    <xf numFmtId="0" fontId="15" fillId="22" borderId="15" applyNumberFormat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14" applyNumberFormat="0" applyAlignment="0" applyProtection="0"/>
    <xf numFmtId="0" fontId="22" fillId="0" borderId="19" applyNumberFormat="0" applyFill="0" applyAlignment="0" applyProtection="0"/>
    <xf numFmtId="0" fontId="23" fillId="23" borderId="0" applyNumberFormat="0" applyBorder="0" applyAlignment="0" applyProtection="0"/>
    <xf numFmtId="0" fontId="11" fillId="24" borderId="20" applyNumberFormat="0" applyFont="0" applyAlignment="0" applyProtection="0"/>
    <xf numFmtId="0" fontId="24" fillId="21" borderId="21" applyNumberFormat="0" applyAlignment="0" applyProtection="0"/>
    <xf numFmtId="9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  <xf numFmtId="0" fontId="29" fillId="0" borderId="0"/>
    <xf numFmtId="0" fontId="2" fillId="0" borderId="0"/>
    <xf numFmtId="0" fontId="5" fillId="0" borderId="0"/>
    <xf numFmtId="0" fontId="8" fillId="0" borderId="0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6" fillId="0" borderId="0" xfId="0" applyNumberFormat="1" applyFont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30" fillId="0" borderId="0" xfId="0" applyNumberFormat="1" applyFont="1" applyFill="1" applyAlignment="1">
      <alignment horizontal="left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28" fillId="0" borderId="0" xfId="0" applyNumberFormat="1" applyFont="1" applyFill="1" applyAlignment="1">
      <alignment horizontal="left" vertical="center"/>
    </xf>
    <xf numFmtId="0" fontId="31" fillId="0" borderId="7" xfId="1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/>
    </xf>
    <xf numFmtId="0" fontId="31" fillId="0" borderId="10" xfId="1" applyNumberFormat="1" applyFont="1" applyFill="1" applyBorder="1" applyAlignment="1">
      <alignment vertical="center" wrapText="1"/>
    </xf>
    <xf numFmtId="0" fontId="31" fillId="0" borderId="11" xfId="1" applyNumberFormat="1" applyFont="1" applyFill="1" applyBorder="1" applyAlignment="1">
      <alignment horizontal="center" vertical="center"/>
    </xf>
    <xf numFmtId="0" fontId="31" fillId="0" borderId="2" xfId="1" applyNumberFormat="1" applyFont="1" applyFill="1" applyBorder="1" applyAlignment="1">
      <alignment horizontal="center" vertical="center"/>
    </xf>
    <xf numFmtId="1" fontId="31" fillId="0" borderId="0" xfId="1" applyNumberFormat="1" applyFont="1" applyFill="1" applyBorder="1" applyAlignment="1">
      <alignment vertical="center" wrapText="1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3" xfId="1" applyNumberFormat="1" applyFont="1" applyFill="1" applyBorder="1" applyAlignment="1">
      <alignment horizontal="center" vertical="center"/>
    </xf>
    <xf numFmtId="0" fontId="32" fillId="0" borderId="13" xfId="1" applyNumberFormat="1" applyFont="1" applyFill="1" applyBorder="1" applyAlignment="1">
      <alignment horizontal="center" vertical="center"/>
    </xf>
    <xf numFmtId="0" fontId="32" fillId="0" borderId="23" xfId="1" applyNumberFormat="1" applyFont="1" applyFill="1" applyBorder="1" applyAlignment="1">
      <alignment horizontal="center" vertical="center"/>
    </xf>
    <xf numFmtId="0" fontId="32" fillId="0" borderId="23" xfId="1" applyNumberFormat="1" applyFont="1" applyFill="1" applyBorder="1" applyAlignment="1">
      <alignment horizontal="center" vertical="center" wrapText="1"/>
    </xf>
    <xf numFmtId="0" fontId="32" fillId="0" borderId="24" xfId="1" applyNumberFormat="1" applyFont="1" applyFill="1" applyBorder="1" applyAlignment="1">
      <alignment horizontal="center" vertical="center" wrapText="1"/>
    </xf>
    <xf numFmtId="0" fontId="32" fillId="0" borderId="25" xfId="1" applyNumberFormat="1" applyFont="1" applyFill="1" applyBorder="1" applyAlignment="1">
      <alignment horizontal="center" vertical="center" wrapText="1"/>
    </xf>
    <xf numFmtId="0" fontId="32" fillId="0" borderId="25" xfId="1" applyNumberFormat="1" applyFont="1" applyFill="1" applyBorder="1" applyAlignment="1">
      <alignment horizontal="center" vertical="center"/>
    </xf>
    <xf numFmtId="0" fontId="32" fillId="0" borderId="12" xfId="0" applyNumberFormat="1" applyFont="1" applyBorder="1" applyAlignment="1">
      <alignment horizontal="center" vertical="center"/>
    </xf>
    <xf numFmtId="0" fontId="32" fillId="0" borderId="4" xfId="0" applyNumberFormat="1" applyFont="1" applyBorder="1" applyAlignment="1">
      <alignment horizontal="center" vertical="center"/>
    </xf>
    <xf numFmtId="1" fontId="32" fillId="0" borderId="4" xfId="0" applyNumberFormat="1" applyFont="1" applyFill="1" applyBorder="1" applyAlignment="1">
      <alignment horizontal="center" vertical="center"/>
    </xf>
    <xf numFmtId="1" fontId="32" fillId="0" borderId="0" xfId="0" applyNumberFormat="1" applyFont="1" applyFill="1" applyBorder="1" applyAlignment="1">
      <alignment horizontal="center" vertical="center"/>
    </xf>
    <xf numFmtId="1" fontId="32" fillId="0" borderId="5" xfId="0" applyNumberFormat="1" applyFont="1" applyFill="1" applyBorder="1" applyAlignment="1">
      <alignment horizontal="center" vertical="center"/>
    </xf>
    <xf numFmtId="1" fontId="32" fillId="0" borderId="4" xfId="0" applyNumberFormat="1" applyFont="1" applyBorder="1" applyAlignment="1">
      <alignment horizontal="center" vertical="center"/>
    </xf>
    <xf numFmtId="1" fontId="32" fillId="0" borderId="5" xfId="0" applyNumberFormat="1" applyFont="1" applyBorder="1" applyAlignment="1">
      <alignment horizontal="center" vertical="center"/>
    </xf>
    <xf numFmtId="0" fontId="32" fillId="0" borderId="12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>
      <alignment horizontal="center" vertical="center"/>
    </xf>
    <xf numFmtId="1" fontId="32" fillId="0" borderId="4" xfId="0" quotePrefix="1" applyNumberFormat="1" applyFont="1" applyFill="1" applyBorder="1" applyAlignment="1">
      <alignment horizontal="center" vertical="center"/>
    </xf>
    <xf numFmtId="1" fontId="32" fillId="0" borderId="0" xfId="0" quotePrefix="1" applyNumberFormat="1" applyFont="1" applyFill="1" applyBorder="1" applyAlignment="1">
      <alignment horizontal="center" vertical="center"/>
    </xf>
    <xf numFmtId="1" fontId="32" fillId="0" borderId="5" xfId="0" quotePrefix="1" applyNumberFormat="1" applyFont="1" applyFill="1" applyBorder="1" applyAlignment="1">
      <alignment horizontal="center" vertical="center"/>
    </xf>
    <xf numFmtId="0" fontId="32" fillId="0" borderId="13" xfId="0" applyNumberFormat="1" applyFont="1" applyFill="1" applyBorder="1" applyAlignment="1">
      <alignment horizontal="center" vertical="center"/>
    </xf>
    <xf numFmtId="0" fontId="31" fillId="2" borderId="11" xfId="0" applyNumberFormat="1" applyFont="1" applyFill="1" applyBorder="1" applyAlignment="1">
      <alignment horizontal="left" vertical="center"/>
    </xf>
    <xf numFmtId="0" fontId="31" fillId="2" borderId="2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center" vertical="center"/>
    </xf>
    <xf numFmtId="1" fontId="31" fillId="2" borderId="6" xfId="0" applyNumberFormat="1" applyFont="1" applyFill="1" applyBorder="1" applyAlignment="1">
      <alignment horizontal="center" vertical="center"/>
    </xf>
    <xf numFmtId="1" fontId="31" fillId="2" borderId="3" xfId="0" applyNumberFormat="1" applyFont="1" applyFill="1" applyBorder="1" applyAlignment="1">
      <alignment horizontal="center" vertical="center"/>
    </xf>
    <xf numFmtId="1" fontId="31" fillId="0" borderId="6" xfId="0" applyNumberFormat="1" applyFont="1" applyFill="1" applyBorder="1" applyAlignment="1">
      <alignment horizontal="center" vertical="center"/>
    </xf>
    <xf numFmtId="0" fontId="31" fillId="2" borderId="12" xfId="0" applyNumberFormat="1" applyFont="1" applyFill="1" applyBorder="1" applyAlignment="1">
      <alignment horizontal="left" vertical="center"/>
    </xf>
    <xf numFmtId="0" fontId="31" fillId="2" borderId="4" xfId="0" applyNumberFormat="1" applyFont="1" applyFill="1" applyBorder="1" applyAlignment="1">
      <alignment horizontal="center" vertical="center"/>
    </xf>
    <xf numFmtId="1" fontId="31" fillId="2" borderId="4" xfId="0" applyNumberFormat="1" applyFont="1" applyFill="1" applyBorder="1" applyAlignment="1">
      <alignment horizontal="center" vertical="center"/>
    </xf>
    <xf numFmtId="1" fontId="31" fillId="2" borderId="0" xfId="0" applyNumberFormat="1" applyFont="1" applyFill="1" applyBorder="1" applyAlignment="1">
      <alignment horizontal="center" vertical="center"/>
    </xf>
    <xf numFmtId="1" fontId="31" fillId="2" borderId="5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center" vertical="center"/>
    </xf>
    <xf numFmtId="0" fontId="31" fillId="2" borderId="13" xfId="0" applyNumberFormat="1" applyFont="1" applyFill="1" applyBorder="1" applyAlignment="1">
      <alignment horizontal="left" vertical="center"/>
    </xf>
    <xf numFmtId="0" fontId="31" fillId="2" borderId="23" xfId="0" quotePrefix="1" applyNumberFormat="1" applyFont="1" applyFill="1" applyBorder="1" applyAlignment="1">
      <alignment horizontal="center" vertical="center"/>
    </xf>
    <xf numFmtId="1" fontId="31" fillId="2" borderId="23" xfId="0" applyNumberFormat="1" applyFont="1" applyFill="1" applyBorder="1" applyAlignment="1">
      <alignment horizontal="center" vertical="center"/>
    </xf>
    <xf numFmtId="1" fontId="31" fillId="2" borderId="24" xfId="0" applyNumberFormat="1" applyFont="1" applyFill="1" applyBorder="1" applyAlignment="1">
      <alignment horizontal="center" vertical="center"/>
    </xf>
    <xf numFmtId="1" fontId="31" fillId="2" borderId="25" xfId="0" applyNumberFormat="1" applyFont="1" applyFill="1" applyBorder="1" applyAlignment="1">
      <alignment horizontal="center" vertical="center"/>
    </xf>
    <xf numFmtId="1" fontId="31" fillId="0" borderId="24" xfId="0" applyNumberFormat="1" applyFont="1" applyFill="1" applyBorder="1" applyAlignment="1">
      <alignment horizontal="center" vertical="center"/>
    </xf>
    <xf numFmtId="0" fontId="32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" fontId="32" fillId="0" borderId="0" xfId="0" applyNumberFormat="1" applyFont="1" applyFill="1" applyAlignment="1">
      <alignment horizontal="center" vertical="center"/>
    </xf>
    <xf numFmtId="0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" fontId="34" fillId="0" borderId="0" xfId="0" applyNumberFormat="1" applyFont="1" applyFill="1" applyAlignment="1">
      <alignment horizontal="center" vertical="center"/>
    </xf>
    <xf numFmtId="0" fontId="33" fillId="0" borderId="0" xfId="0" applyNumberFormat="1" applyFont="1" applyFill="1" applyAlignment="1">
      <alignment horizontal="center" vertical="center"/>
    </xf>
    <xf numFmtId="1" fontId="31" fillId="0" borderId="6" xfId="0" applyNumberFormat="1" applyFont="1" applyFill="1" applyBorder="1" applyAlignment="1">
      <alignment horizontal="center" vertical="center"/>
    </xf>
    <xf numFmtId="1" fontId="31" fillId="0" borderId="2" xfId="1" applyNumberFormat="1" applyFont="1" applyFill="1" applyBorder="1" applyAlignment="1">
      <alignment horizontal="center" vertical="center"/>
    </xf>
    <xf numFmtId="1" fontId="31" fillId="0" borderId="3" xfId="1" applyNumberFormat="1" applyFont="1" applyFill="1" applyBorder="1" applyAlignment="1">
      <alignment horizontal="center" vertical="center"/>
    </xf>
    <xf numFmtId="1" fontId="32" fillId="0" borderId="23" xfId="1" applyNumberFormat="1" applyFont="1" applyFill="1" applyBorder="1" applyAlignment="1">
      <alignment horizontal="center" vertical="center" wrapText="1"/>
    </xf>
    <xf numFmtId="1" fontId="32" fillId="0" borderId="24" xfId="1" applyNumberFormat="1" applyFont="1" applyFill="1" applyBorder="1" applyAlignment="1">
      <alignment horizontal="center" vertical="center" wrapText="1"/>
    </xf>
    <xf numFmtId="1" fontId="32" fillId="0" borderId="25" xfId="1" applyNumberFormat="1" applyFont="1" applyFill="1" applyBorder="1" applyAlignment="1">
      <alignment horizontal="center" vertical="center" wrapText="1"/>
    </xf>
    <xf numFmtId="1" fontId="32" fillId="0" borderId="23" xfId="1" applyNumberFormat="1" applyFont="1" applyFill="1" applyBorder="1" applyAlignment="1">
      <alignment horizontal="center" vertical="center"/>
    </xf>
    <xf numFmtId="1" fontId="32" fillId="0" borderId="25" xfId="1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/>
    </xf>
    <xf numFmtId="0" fontId="32" fillId="0" borderId="5" xfId="0" applyNumberFormat="1" applyFont="1" applyFill="1" applyBorder="1" applyAlignment="1">
      <alignment horizontal="center" vertical="center"/>
    </xf>
    <xf numFmtId="1" fontId="32" fillId="0" borderId="2" xfId="0" applyNumberFormat="1" applyFont="1" applyBorder="1" applyAlignment="1">
      <alignment horizontal="center" vertical="center"/>
    </xf>
    <xf numFmtId="1" fontId="32" fillId="0" borderId="3" xfId="0" applyNumberFormat="1" applyFont="1" applyBorder="1" applyAlignment="1">
      <alignment horizontal="center" vertical="center"/>
    </xf>
    <xf numFmtId="1" fontId="32" fillId="0" borderId="23" xfId="0" applyNumberFormat="1" applyFont="1" applyFill="1" applyBorder="1" applyAlignment="1">
      <alignment horizontal="center" vertical="center"/>
    </xf>
    <xf numFmtId="1" fontId="32" fillId="0" borderId="25" xfId="0" applyNumberFormat="1" applyFont="1" applyFill="1" applyBorder="1" applyAlignment="1">
      <alignment horizontal="center" vertical="center"/>
    </xf>
    <xf numFmtId="2" fontId="32" fillId="0" borderId="4" xfId="0" applyNumberFormat="1" applyFont="1" applyBorder="1" applyAlignment="1">
      <alignment horizontal="center" vertical="center"/>
    </xf>
    <xf numFmtId="2" fontId="32" fillId="0" borderId="5" xfId="0" applyNumberFormat="1" applyFont="1" applyBorder="1" applyAlignment="1">
      <alignment horizontal="center" vertical="center"/>
    </xf>
    <xf numFmtId="2" fontId="32" fillId="0" borderId="4" xfId="0" applyNumberFormat="1" applyFont="1" applyFill="1" applyBorder="1" applyAlignment="1">
      <alignment horizontal="center" vertical="center"/>
    </xf>
    <xf numFmtId="2" fontId="32" fillId="0" borderId="5" xfId="0" applyNumberFormat="1" applyFont="1" applyFill="1" applyBorder="1" applyAlignment="1">
      <alignment horizontal="center" vertical="center"/>
    </xf>
    <xf numFmtId="2" fontId="32" fillId="0" borderId="4" xfId="0" quotePrefix="1" applyNumberFormat="1" applyFont="1" applyFill="1" applyBorder="1" applyAlignment="1">
      <alignment horizontal="center" vertical="center"/>
    </xf>
    <xf numFmtId="2" fontId="32" fillId="0" borderId="5" xfId="0" quotePrefix="1" applyNumberFormat="1" applyFont="1" applyFill="1" applyBorder="1" applyAlignment="1">
      <alignment horizontal="center" vertical="center"/>
    </xf>
    <xf numFmtId="2" fontId="31" fillId="2" borderId="2" xfId="0" applyNumberFormat="1" applyFont="1" applyFill="1" applyBorder="1" applyAlignment="1">
      <alignment horizontal="center" vertical="center"/>
    </xf>
    <xf numFmtId="2" fontId="31" fillId="2" borderId="3" xfId="0" applyNumberFormat="1" applyFont="1" applyFill="1" applyBorder="1" applyAlignment="1">
      <alignment horizontal="center" vertical="center"/>
    </xf>
    <xf numFmtId="2" fontId="31" fillId="2" borderId="4" xfId="0" applyNumberFormat="1" applyFont="1" applyFill="1" applyBorder="1" applyAlignment="1">
      <alignment horizontal="center" vertical="center"/>
    </xf>
    <xf numFmtId="2" fontId="31" fillId="2" borderId="5" xfId="0" applyNumberFormat="1" applyFont="1" applyFill="1" applyBorder="1" applyAlignment="1">
      <alignment horizontal="center" vertical="center"/>
    </xf>
    <xf numFmtId="2" fontId="31" fillId="2" borderId="23" xfId="0" applyNumberFormat="1" applyFont="1" applyFill="1" applyBorder="1" applyAlignment="1">
      <alignment horizontal="center" vertical="center"/>
    </xf>
    <xf numFmtId="2" fontId="31" fillId="2" borderId="25" xfId="0" applyNumberFormat="1" applyFont="1" applyFill="1" applyBorder="1" applyAlignment="1">
      <alignment horizontal="center" vertical="center"/>
    </xf>
    <xf numFmtId="0" fontId="34" fillId="0" borderId="0" xfId="0" applyNumberFormat="1" applyFont="1" applyAlignment="1">
      <alignment horizontal="center" vertical="center"/>
    </xf>
    <xf numFmtId="1" fontId="32" fillId="0" borderId="2" xfId="0" applyNumberFormat="1" applyFont="1" applyFill="1" applyBorder="1" applyAlignment="1">
      <alignment horizontal="center" vertical="center"/>
    </xf>
    <xf numFmtId="1" fontId="32" fillId="0" borderId="6" xfId="0" applyNumberFormat="1" applyFont="1" applyFill="1" applyBorder="1" applyAlignment="1">
      <alignment horizontal="center" vertical="center"/>
    </xf>
    <xf numFmtId="1" fontId="32" fillId="0" borderId="3" xfId="0" applyNumberFormat="1" applyFont="1" applyFill="1" applyBorder="1" applyAlignment="1">
      <alignment horizontal="center" vertical="center"/>
    </xf>
    <xf numFmtId="1" fontId="32" fillId="0" borderId="24" xfId="0" applyNumberFormat="1" applyFont="1" applyFill="1" applyBorder="1" applyAlignment="1">
      <alignment horizontal="center" vertical="center"/>
    </xf>
    <xf numFmtId="2" fontId="32" fillId="0" borderId="2" xfId="0" applyNumberFormat="1" applyFont="1" applyFill="1" applyBorder="1" applyAlignment="1">
      <alignment horizontal="center" vertical="center"/>
    </xf>
    <xf numFmtId="2" fontId="32" fillId="0" borderId="6" xfId="0" applyNumberFormat="1" applyFont="1" applyFill="1" applyBorder="1" applyAlignment="1">
      <alignment horizontal="center" vertical="center"/>
    </xf>
    <xf numFmtId="2" fontId="32" fillId="0" borderId="3" xfId="0" applyNumberFormat="1" applyFont="1" applyFill="1" applyBorder="1" applyAlignment="1">
      <alignment horizontal="center" vertical="center"/>
    </xf>
    <xf numFmtId="2" fontId="32" fillId="0" borderId="0" xfId="0" applyNumberFormat="1" applyFont="1" applyFill="1" applyBorder="1" applyAlignment="1">
      <alignment horizontal="center" vertical="center"/>
    </xf>
    <xf numFmtId="2" fontId="32" fillId="0" borderId="0" xfId="0" quotePrefix="1" applyNumberFormat="1" applyFont="1" applyFill="1" applyBorder="1" applyAlignment="1">
      <alignment horizontal="center" vertical="center"/>
    </xf>
    <xf numFmtId="2" fontId="32" fillId="0" borderId="23" xfId="0" applyNumberFormat="1" applyFont="1" applyFill="1" applyBorder="1" applyAlignment="1">
      <alignment horizontal="center" vertical="center"/>
    </xf>
    <xf numFmtId="2" fontId="32" fillId="0" borderId="24" xfId="0" applyNumberFormat="1" applyFont="1" applyFill="1" applyBorder="1" applyAlignment="1">
      <alignment horizontal="center" vertical="center"/>
    </xf>
    <xf numFmtId="2" fontId="32" fillId="0" borderId="25" xfId="0" applyNumberFormat="1" applyFont="1" applyFill="1" applyBorder="1" applyAlignment="1">
      <alignment horizontal="center" vertical="center"/>
    </xf>
    <xf numFmtId="2" fontId="31" fillId="2" borderId="6" xfId="0" applyNumberFormat="1" applyFont="1" applyFill="1" applyBorder="1" applyAlignment="1">
      <alignment horizontal="center" vertical="center"/>
    </xf>
    <xf numFmtId="2" fontId="31" fillId="0" borderId="6" xfId="0" applyNumberFormat="1" applyFont="1" applyFill="1" applyBorder="1" applyAlignment="1">
      <alignment horizontal="center" vertical="center"/>
    </xf>
    <xf numFmtId="2" fontId="31" fillId="2" borderId="0" xfId="0" applyNumberFormat="1" applyFont="1" applyFill="1" applyBorder="1" applyAlignment="1">
      <alignment horizontal="center" vertical="center"/>
    </xf>
    <xf numFmtId="2" fontId="31" fillId="0" borderId="0" xfId="0" applyNumberFormat="1" applyFont="1" applyFill="1" applyBorder="1" applyAlignment="1">
      <alignment horizontal="center" vertical="center"/>
    </xf>
    <xf numFmtId="2" fontId="31" fillId="2" borderId="24" xfId="0" applyNumberFormat="1" applyFont="1" applyFill="1" applyBorder="1" applyAlignment="1">
      <alignment horizontal="center" vertical="center"/>
    </xf>
    <xf numFmtId="2" fontId="31" fillId="0" borderId="24" xfId="0" applyNumberFormat="1" applyFont="1" applyFill="1" applyBorder="1" applyAlignment="1">
      <alignment horizontal="center" vertical="center"/>
    </xf>
    <xf numFmtId="2" fontId="32" fillId="0" borderId="0" xfId="0" applyNumberFormat="1" applyFont="1" applyAlignment="1">
      <alignment horizontal="center" vertical="center"/>
    </xf>
    <xf numFmtId="2" fontId="32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1" fillId="0" borderId="10" xfId="1" applyNumberFormat="1" applyFont="1" applyFill="1" applyBorder="1" applyAlignment="1">
      <alignment vertical="center" wrapText="1"/>
    </xf>
    <xf numFmtId="2" fontId="31" fillId="0" borderId="0" xfId="1" applyNumberFormat="1" applyFont="1" applyFill="1" applyBorder="1" applyAlignment="1">
      <alignment vertical="center" wrapText="1"/>
    </xf>
    <xf numFmtId="2" fontId="32" fillId="0" borderId="23" xfId="1" applyNumberFormat="1" applyFont="1" applyFill="1" applyBorder="1" applyAlignment="1">
      <alignment horizontal="center" vertical="center" wrapText="1"/>
    </xf>
    <xf numFmtId="2" fontId="32" fillId="0" borderId="24" xfId="1" applyNumberFormat="1" applyFont="1" applyFill="1" applyBorder="1" applyAlignment="1">
      <alignment horizontal="center" vertical="center" wrapText="1"/>
    </xf>
    <xf numFmtId="2" fontId="32" fillId="0" borderId="25" xfId="1" applyNumberFormat="1" applyFont="1" applyFill="1" applyBorder="1" applyAlignment="1">
      <alignment horizontal="center" vertical="center" wrapText="1"/>
    </xf>
    <xf numFmtId="2" fontId="32" fillId="0" borderId="23" xfId="1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1" fillId="0" borderId="2" xfId="0" applyNumberFormat="1" applyFont="1" applyFill="1" applyBorder="1" applyAlignment="1">
      <alignment horizontal="center" vertical="center"/>
    </xf>
    <xf numFmtId="0" fontId="31" fillId="0" borderId="6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center" vertical="center"/>
    </xf>
    <xf numFmtId="0" fontId="31" fillId="0" borderId="9" xfId="0" applyNumberFormat="1" applyFont="1" applyFill="1" applyBorder="1" applyAlignment="1">
      <alignment horizontal="center" vertical="center"/>
    </xf>
    <xf numFmtId="0" fontId="31" fillId="0" borderId="10" xfId="0" applyNumberFormat="1" applyFont="1" applyFill="1" applyBorder="1" applyAlignment="1">
      <alignment horizontal="center" vertical="center"/>
    </xf>
    <xf numFmtId="0" fontId="31" fillId="0" borderId="8" xfId="0" applyNumberFormat="1" applyFont="1" applyFill="1" applyBorder="1" applyAlignment="1">
      <alignment horizontal="center" vertical="center"/>
    </xf>
    <xf numFmtId="0" fontId="31" fillId="0" borderId="9" xfId="1" applyNumberFormat="1" applyFont="1" applyFill="1" applyBorder="1" applyAlignment="1">
      <alignment horizontal="center" vertical="center" wrapText="1"/>
    </xf>
    <xf numFmtId="0" fontId="31" fillId="0" borderId="10" xfId="1" applyNumberFormat="1" applyFont="1" applyFill="1" applyBorder="1" applyAlignment="1">
      <alignment horizontal="center" vertical="center" wrapText="1"/>
    </xf>
    <xf numFmtId="0" fontId="31" fillId="0" borderId="8" xfId="1" applyNumberFormat="1" applyFont="1" applyFill="1" applyBorder="1" applyAlignment="1">
      <alignment horizontal="center" vertical="center" wrapText="1"/>
    </xf>
    <xf numFmtId="0" fontId="31" fillId="0" borderId="9" xfId="1" applyNumberFormat="1" applyFont="1" applyFill="1" applyBorder="1" applyAlignment="1">
      <alignment horizontal="center" vertical="center"/>
    </xf>
    <xf numFmtId="0" fontId="31" fillId="0" borderId="8" xfId="1" applyNumberFormat="1" applyFont="1" applyFill="1" applyBorder="1" applyAlignment="1">
      <alignment horizontal="center" vertical="center"/>
    </xf>
    <xf numFmtId="1" fontId="31" fillId="0" borderId="2" xfId="1" applyNumberFormat="1" applyFont="1" applyFill="1" applyBorder="1" applyAlignment="1">
      <alignment horizontal="center" vertical="center" wrapText="1"/>
    </xf>
    <xf numFmtId="1" fontId="31" fillId="0" borderId="6" xfId="1" applyNumberFormat="1" applyFont="1" applyFill="1" applyBorder="1" applyAlignment="1">
      <alignment horizontal="center" vertical="center" wrapText="1"/>
    </xf>
    <xf numFmtId="1" fontId="31" fillId="0" borderId="3" xfId="1" applyNumberFormat="1" applyFont="1" applyFill="1" applyBorder="1" applyAlignment="1">
      <alignment horizontal="center" vertical="center" wrapText="1"/>
    </xf>
    <xf numFmtId="1" fontId="31" fillId="0" borderId="2" xfId="1" applyNumberFormat="1" applyFont="1" applyFill="1" applyBorder="1" applyAlignment="1">
      <alignment horizontal="center" vertical="center"/>
    </xf>
    <xf numFmtId="1" fontId="31" fillId="0" borderId="3" xfId="1" applyNumberFormat="1" applyFont="1" applyFill="1" applyBorder="1" applyAlignment="1">
      <alignment horizontal="center" vertical="center"/>
    </xf>
    <xf numFmtId="1" fontId="31" fillId="0" borderId="2" xfId="0" applyNumberFormat="1" applyFont="1" applyFill="1" applyBorder="1" applyAlignment="1">
      <alignment horizontal="center" vertical="center"/>
    </xf>
    <xf numFmtId="1" fontId="31" fillId="0" borderId="6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1" fontId="31" fillId="0" borderId="10" xfId="0" applyNumberFormat="1" applyFont="1" applyFill="1" applyBorder="1" applyAlignment="1">
      <alignment horizontal="center" vertical="center"/>
    </xf>
    <xf numFmtId="1" fontId="31" fillId="0" borderId="8" xfId="0" applyNumberFormat="1" applyFont="1" applyFill="1" applyBorder="1" applyAlignment="1">
      <alignment horizontal="center" vertical="center"/>
    </xf>
    <xf numFmtId="2" fontId="31" fillId="0" borderId="9" xfId="0" applyNumberFormat="1" applyFont="1" applyFill="1" applyBorder="1" applyAlignment="1">
      <alignment horizontal="center" vertical="center"/>
    </xf>
    <xf numFmtId="2" fontId="31" fillId="0" borderId="10" xfId="0" applyNumberFormat="1" applyFont="1" applyFill="1" applyBorder="1" applyAlignment="1">
      <alignment horizontal="center" vertical="center"/>
    </xf>
    <xf numFmtId="2" fontId="31" fillId="0" borderId="8" xfId="0" applyNumberFormat="1" applyFont="1" applyFill="1" applyBorder="1" applyAlignment="1">
      <alignment horizontal="center" vertical="center"/>
    </xf>
    <xf numFmtId="2" fontId="31" fillId="0" borderId="9" xfId="1" applyNumberFormat="1" applyFont="1" applyFill="1" applyBorder="1" applyAlignment="1">
      <alignment horizontal="center" vertical="center" wrapText="1"/>
    </xf>
    <xf numFmtId="2" fontId="31" fillId="0" borderId="10" xfId="1" applyNumberFormat="1" applyFont="1" applyFill="1" applyBorder="1" applyAlignment="1">
      <alignment horizontal="center" vertical="center" wrapText="1"/>
    </xf>
    <xf numFmtId="2" fontId="31" fillId="0" borderId="8" xfId="1" applyNumberFormat="1" applyFont="1" applyFill="1" applyBorder="1" applyAlignment="1">
      <alignment horizontal="center" vertical="center" wrapText="1"/>
    </xf>
    <xf numFmtId="2" fontId="31" fillId="0" borderId="9" xfId="1" applyNumberFormat="1" applyFont="1" applyFill="1" applyBorder="1" applyAlignment="1">
      <alignment horizontal="center" vertical="center"/>
    </xf>
    <xf numFmtId="2" fontId="31" fillId="0" borderId="8" xfId="1" applyNumberFormat="1" applyFont="1" applyFill="1" applyBorder="1" applyAlignment="1">
      <alignment horizontal="center" vertical="center"/>
    </xf>
  </cellXfs>
  <cellStyles count="59">
    <cellStyle name="20% - Accent1 2" xfId="7"/>
    <cellStyle name="20% - Accent2 2" xfId="8"/>
    <cellStyle name="20% - Accent3 2" xfId="9"/>
    <cellStyle name="20% - Accent4 2" xfId="10"/>
    <cellStyle name="20% - Accent5 2" xfId="11"/>
    <cellStyle name="20% - Accent6 2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60% - Accent1 2" xfId="19"/>
    <cellStyle name="60% - Accent2 2" xfId="20"/>
    <cellStyle name="60% - Accent3 2" xfId="21"/>
    <cellStyle name="60% - Accent4 2" xfId="22"/>
    <cellStyle name="60% - Accent5 2" xfId="23"/>
    <cellStyle name="60% - Accent6 2" xfId="24"/>
    <cellStyle name="Accent1 2" xfId="25"/>
    <cellStyle name="Accent2 2" xfId="26"/>
    <cellStyle name="Accent3 2" xfId="27"/>
    <cellStyle name="Accent4 2" xfId="28"/>
    <cellStyle name="Accent5 2" xfId="29"/>
    <cellStyle name="Accent6 2" xfId="30"/>
    <cellStyle name="Bad 2" xfId="31"/>
    <cellStyle name="Calculation 2" xfId="32"/>
    <cellStyle name="Check Cell 2" xfId="33"/>
    <cellStyle name="Explanatory Text 2" xfId="34"/>
    <cellStyle name="Good 2" xfId="35"/>
    <cellStyle name="Heading 1 2" xfId="36"/>
    <cellStyle name="Heading 2 2" xfId="37"/>
    <cellStyle name="Heading 3" xfId="1" builtinId="18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101" xfId="57"/>
    <cellStyle name="Normal 197 2" xfId="5"/>
    <cellStyle name="Normal 2" xfId="49"/>
    <cellStyle name="Normal 2 2" xfId="53"/>
    <cellStyle name="Normal 3" xfId="2"/>
    <cellStyle name="Normal 3 2" xfId="50"/>
    <cellStyle name="Normal 4" xfId="3"/>
    <cellStyle name="Normal 4 2" xfId="51"/>
    <cellStyle name="Normal 4 2 2" xfId="56"/>
    <cellStyle name="Normal 4 5" xfId="52"/>
    <cellStyle name="Normal 5" xfId="6"/>
    <cellStyle name="Normal 6" xfId="54"/>
    <cellStyle name="Normal 7" xfId="4"/>
    <cellStyle name="Normal 7 2" xfId="55"/>
    <cellStyle name="Note 2" xfId="43"/>
    <cellStyle name="Output 2" xfId="44"/>
    <cellStyle name="Percent 2" xfId="45"/>
    <cellStyle name="Percent 3 10" xfId="58"/>
    <cellStyle name="Title 2" xfId="46"/>
    <cellStyle name="Total 2" xfId="47"/>
    <cellStyle name="Warning Text 2" xfId="48"/>
  </cellStyles>
  <dxfs count="0"/>
  <tableStyles count="0" defaultTableStyle="TableStyleMedium2" defaultPivotStyle="PivotStyleLight16"/>
  <colors>
    <mruColors>
      <color rgb="FFCCFFFF"/>
      <color rgb="FFCCFFCC"/>
      <color rgb="FF99FF99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Yoshino, Mihoko" id="{A6449E9F-6058-4518-84E8-C867F1194FE9}" userId="Yoshino, Mihoko" providerId="None"/>
  <person displayName="Mihoko Yoshino" id="{714C4C42-BF7F-40A7-98AC-B1B4B8C8E6A1}" userId="a256a0682aba0ef1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O44"/>
  <sheetViews>
    <sheetView tabSelected="1" zoomScale="60" zoomScaleNormal="60" workbookViewId="0"/>
  </sheetViews>
  <sheetFormatPr defaultColWidth="10.875" defaultRowHeight="12.75" x14ac:dyDescent="0.25"/>
  <cols>
    <col min="1" max="1" width="14.25" style="1" bestFit="1" customWidth="1"/>
    <col min="2" max="2" width="22.375" style="1" bestFit="1" customWidth="1"/>
    <col min="3" max="11" width="13.75" style="1" customWidth="1"/>
    <col min="12" max="12" width="4.625" style="5" customWidth="1"/>
    <col min="13" max="21" width="13.75" style="1" customWidth="1"/>
    <col min="22" max="22" width="4.625" style="5" customWidth="1"/>
    <col min="23" max="23" width="23" style="1" bestFit="1" customWidth="1"/>
    <col min="24" max="24" width="20.75" style="1" bestFit="1" customWidth="1"/>
    <col min="25" max="25" width="3.75" style="1" customWidth="1"/>
    <col min="26" max="34" width="13.75" style="1" customWidth="1"/>
    <col min="35" max="35" width="4.625" style="5" customWidth="1"/>
    <col min="36" max="44" width="13.75" style="1" customWidth="1"/>
    <col min="45" max="45" width="4.625" style="5" customWidth="1"/>
    <col min="46" max="46" width="23" style="1" bestFit="1" customWidth="1"/>
    <col min="47" max="47" width="20.75" style="1" bestFit="1" customWidth="1"/>
    <col min="48" max="48" width="3.75" style="1" customWidth="1"/>
    <col min="49" max="57" width="13.75" style="1" customWidth="1"/>
    <col min="58" max="58" width="4.625" style="5" customWidth="1"/>
    <col min="59" max="67" width="13.75" style="1" customWidth="1"/>
    <col min="68" max="68" width="4.625" style="5" customWidth="1"/>
    <col min="69" max="69" width="23" style="1" bestFit="1" customWidth="1"/>
    <col min="70" max="70" width="20.75" style="1" bestFit="1" customWidth="1"/>
    <col min="71" max="71" width="3.75" style="1" customWidth="1"/>
    <col min="72" max="80" width="13.75" style="1" customWidth="1"/>
    <col min="81" max="81" width="4.625" style="5" customWidth="1"/>
    <col min="82" max="90" width="13.75" style="1" customWidth="1"/>
    <col min="91" max="91" width="4.625" style="5" customWidth="1"/>
    <col min="92" max="92" width="23" style="1" bestFit="1" customWidth="1"/>
    <col min="93" max="93" width="20.75" style="1" bestFit="1" customWidth="1"/>
    <col min="94" max="16384" width="10.875" style="1"/>
  </cols>
  <sheetData>
    <row r="2" spans="1:93" s="5" customFormat="1" ht="18" x14ac:dyDescent="0.25">
      <c r="A2" s="10" t="s">
        <v>9</v>
      </c>
      <c r="M2" s="8"/>
      <c r="N2" s="8"/>
      <c r="O2" s="8"/>
      <c r="P2" s="8"/>
      <c r="Q2" s="8"/>
      <c r="R2" s="8"/>
      <c r="S2" s="8"/>
      <c r="AJ2" s="8"/>
      <c r="AK2" s="8"/>
      <c r="AL2" s="8"/>
      <c r="AM2" s="8"/>
      <c r="AN2" s="8"/>
      <c r="AO2" s="8"/>
      <c r="AP2" s="8"/>
      <c r="BG2" s="8"/>
      <c r="BH2" s="8"/>
      <c r="BI2" s="8"/>
      <c r="BJ2" s="8"/>
      <c r="BK2" s="8"/>
      <c r="BL2" s="8"/>
      <c r="BM2" s="8"/>
      <c r="CD2" s="8"/>
      <c r="CE2" s="8"/>
      <c r="CF2" s="8"/>
      <c r="CG2" s="8"/>
      <c r="CH2" s="8"/>
      <c r="CI2" s="8"/>
      <c r="CJ2" s="8"/>
    </row>
    <row r="3" spans="1:93" s="5" customFormat="1" ht="22.5" customHeight="1" x14ac:dyDescent="0.25">
      <c r="C3" s="124" t="s">
        <v>10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6"/>
      <c r="Z3" s="124" t="s">
        <v>11</v>
      </c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6"/>
      <c r="AW3" s="124" t="s">
        <v>12</v>
      </c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6"/>
      <c r="BT3" s="124" t="s">
        <v>13</v>
      </c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6"/>
    </row>
    <row r="4" spans="1:93" s="9" customFormat="1" ht="42.75" customHeight="1" x14ac:dyDescent="0.25">
      <c r="A4" s="11"/>
      <c r="B4" s="12" t="s">
        <v>6</v>
      </c>
      <c r="C4" s="127" t="s">
        <v>23</v>
      </c>
      <c r="D4" s="128"/>
      <c r="E4" s="128"/>
      <c r="F4" s="128"/>
      <c r="G4" s="128"/>
      <c r="H4" s="128"/>
      <c r="I4" s="128"/>
      <c r="J4" s="128"/>
      <c r="K4" s="129"/>
      <c r="L4" s="13"/>
      <c r="M4" s="127" t="s">
        <v>24</v>
      </c>
      <c r="N4" s="128"/>
      <c r="O4" s="128"/>
      <c r="P4" s="128"/>
      <c r="Q4" s="128"/>
      <c r="R4" s="128"/>
      <c r="S4" s="128"/>
      <c r="T4" s="128"/>
      <c r="U4" s="129"/>
      <c r="V4" s="13"/>
      <c r="W4" s="130" t="s">
        <v>28</v>
      </c>
      <c r="X4" s="131"/>
      <c r="Z4" s="127" t="s">
        <v>30</v>
      </c>
      <c r="AA4" s="128"/>
      <c r="AB4" s="128"/>
      <c r="AC4" s="128"/>
      <c r="AD4" s="128"/>
      <c r="AE4" s="128"/>
      <c r="AF4" s="128"/>
      <c r="AG4" s="128"/>
      <c r="AH4" s="129"/>
      <c r="AI4" s="13"/>
      <c r="AJ4" s="127" t="s">
        <v>31</v>
      </c>
      <c r="AK4" s="128"/>
      <c r="AL4" s="128"/>
      <c r="AM4" s="128"/>
      <c r="AN4" s="128"/>
      <c r="AO4" s="128"/>
      <c r="AP4" s="128"/>
      <c r="AQ4" s="128"/>
      <c r="AR4" s="129"/>
      <c r="AS4" s="13"/>
      <c r="AT4" s="130" t="s">
        <v>29</v>
      </c>
      <c r="AU4" s="131"/>
      <c r="AW4" s="127" t="s">
        <v>33</v>
      </c>
      <c r="AX4" s="128"/>
      <c r="AY4" s="128"/>
      <c r="AZ4" s="128"/>
      <c r="BA4" s="128"/>
      <c r="BB4" s="128"/>
      <c r="BC4" s="128"/>
      <c r="BD4" s="128"/>
      <c r="BE4" s="129"/>
      <c r="BF4" s="13"/>
      <c r="BG4" s="127" t="s">
        <v>34</v>
      </c>
      <c r="BH4" s="128"/>
      <c r="BI4" s="128"/>
      <c r="BJ4" s="128"/>
      <c r="BK4" s="128"/>
      <c r="BL4" s="128"/>
      <c r="BM4" s="128"/>
      <c r="BN4" s="128"/>
      <c r="BO4" s="129"/>
      <c r="BP4" s="13"/>
      <c r="BQ4" s="130" t="s">
        <v>35</v>
      </c>
      <c r="BR4" s="131"/>
      <c r="BT4" s="127" t="s">
        <v>37</v>
      </c>
      <c r="BU4" s="128"/>
      <c r="BV4" s="128"/>
      <c r="BW4" s="128"/>
      <c r="BX4" s="128"/>
      <c r="BY4" s="128"/>
      <c r="BZ4" s="128"/>
      <c r="CA4" s="128"/>
      <c r="CB4" s="129"/>
      <c r="CC4" s="13"/>
      <c r="CD4" s="127" t="s">
        <v>38</v>
      </c>
      <c r="CE4" s="128"/>
      <c r="CF4" s="128"/>
      <c r="CG4" s="128"/>
      <c r="CH4" s="128"/>
      <c r="CI4" s="128"/>
      <c r="CJ4" s="128"/>
      <c r="CK4" s="128"/>
      <c r="CL4" s="129"/>
      <c r="CM4" s="13"/>
      <c r="CN4" s="130" t="s">
        <v>40</v>
      </c>
      <c r="CO4" s="131"/>
    </row>
    <row r="5" spans="1:93" s="6" customFormat="1" ht="42.75" customHeight="1" x14ac:dyDescent="0.25">
      <c r="A5" s="14"/>
      <c r="B5" s="15" t="s">
        <v>4</v>
      </c>
      <c r="C5" s="121" t="s">
        <v>4</v>
      </c>
      <c r="D5" s="122"/>
      <c r="E5" s="122"/>
      <c r="F5" s="122"/>
      <c r="G5" s="122"/>
      <c r="H5" s="122"/>
      <c r="I5" s="122"/>
      <c r="J5" s="122"/>
      <c r="K5" s="123"/>
      <c r="L5" s="17"/>
      <c r="M5" s="121" t="s">
        <v>4</v>
      </c>
      <c r="N5" s="122"/>
      <c r="O5" s="122"/>
      <c r="P5" s="122"/>
      <c r="Q5" s="122"/>
      <c r="R5" s="122"/>
      <c r="S5" s="122"/>
      <c r="T5" s="122"/>
      <c r="U5" s="123"/>
      <c r="V5" s="17"/>
      <c r="W5" s="15" t="s">
        <v>25</v>
      </c>
      <c r="X5" s="18" t="s">
        <v>26</v>
      </c>
      <c r="Z5" s="121" t="s">
        <v>4</v>
      </c>
      <c r="AA5" s="122"/>
      <c r="AB5" s="122"/>
      <c r="AC5" s="122"/>
      <c r="AD5" s="122"/>
      <c r="AE5" s="122"/>
      <c r="AF5" s="122"/>
      <c r="AG5" s="122"/>
      <c r="AH5" s="123"/>
      <c r="AI5" s="17"/>
      <c r="AJ5" s="121" t="s">
        <v>4</v>
      </c>
      <c r="AK5" s="122"/>
      <c r="AL5" s="122"/>
      <c r="AM5" s="122"/>
      <c r="AN5" s="122"/>
      <c r="AO5" s="122"/>
      <c r="AP5" s="122"/>
      <c r="AQ5" s="122"/>
      <c r="AR5" s="123"/>
      <c r="AS5" s="17"/>
      <c r="AT5" s="15" t="s">
        <v>25</v>
      </c>
      <c r="AU5" s="18" t="s">
        <v>26</v>
      </c>
      <c r="AW5" s="121" t="s">
        <v>4</v>
      </c>
      <c r="AX5" s="122"/>
      <c r="AY5" s="122"/>
      <c r="AZ5" s="122"/>
      <c r="BA5" s="122"/>
      <c r="BB5" s="122"/>
      <c r="BC5" s="122"/>
      <c r="BD5" s="122"/>
      <c r="BE5" s="123"/>
      <c r="BF5" s="17"/>
      <c r="BG5" s="121" t="s">
        <v>4</v>
      </c>
      <c r="BH5" s="122"/>
      <c r="BI5" s="122"/>
      <c r="BJ5" s="122"/>
      <c r="BK5" s="122"/>
      <c r="BL5" s="122"/>
      <c r="BM5" s="122"/>
      <c r="BN5" s="122"/>
      <c r="BO5" s="123"/>
      <c r="BP5" s="17"/>
      <c r="BQ5" s="15" t="s">
        <v>25</v>
      </c>
      <c r="BR5" s="18" t="s">
        <v>26</v>
      </c>
      <c r="BT5" s="121" t="s">
        <v>4</v>
      </c>
      <c r="BU5" s="122"/>
      <c r="BV5" s="122"/>
      <c r="BW5" s="122"/>
      <c r="BX5" s="122"/>
      <c r="BY5" s="122"/>
      <c r="BZ5" s="122"/>
      <c r="CA5" s="122"/>
      <c r="CB5" s="123"/>
      <c r="CC5" s="17"/>
      <c r="CD5" s="121" t="s">
        <v>4</v>
      </c>
      <c r="CE5" s="122"/>
      <c r="CF5" s="122"/>
      <c r="CG5" s="122"/>
      <c r="CH5" s="122"/>
      <c r="CI5" s="122"/>
      <c r="CJ5" s="122"/>
      <c r="CK5" s="122"/>
      <c r="CL5" s="123"/>
      <c r="CM5" s="17"/>
      <c r="CN5" s="15" t="s">
        <v>25</v>
      </c>
      <c r="CO5" s="18" t="s">
        <v>26</v>
      </c>
    </row>
    <row r="6" spans="1:93" s="2" customFormat="1" ht="18" x14ac:dyDescent="0.25">
      <c r="A6" s="19"/>
      <c r="B6" s="20"/>
      <c r="C6" s="21" t="s">
        <v>14</v>
      </c>
      <c r="D6" s="22" t="s">
        <v>15</v>
      </c>
      <c r="E6" s="22" t="s">
        <v>16</v>
      </c>
      <c r="F6" s="22" t="s">
        <v>17</v>
      </c>
      <c r="G6" s="22" t="s">
        <v>18</v>
      </c>
      <c r="H6" s="22" t="s">
        <v>19</v>
      </c>
      <c r="I6" s="22" t="s">
        <v>20</v>
      </c>
      <c r="J6" s="22" t="s">
        <v>21</v>
      </c>
      <c r="K6" s="23" t="s">
        <v>22</v>
      </c>
      <c r="L6" s="22"/>
      <c r="M6" s="21" t="s">
        <v>14</v>
      </c>
      <c r="N6" s="22" t="s">
        <v>15</v>
      </c>
      <c r="O6" s="22" t="s">
        <v>16</v>
      </c>
      <c r="P6" s="22" t="s">
        <v>17</v>
      </c>
      <c r="Q6" s="22" t="s">
        <v>18</v>
      </c>
      <c r="R6" s="22" t="s">
        <v>19</v>
      </c>
      <c r="S6" s="22" t="s">
        <v>20</v>
      </c>
      <c r="T6" s="22" t="s">
        <v>21</v>
      </c>
      <c r="U6" s="23" t="s">
        <v>22</v>
      </c>
      <c r="V6" s="22"/>
      <c r="W6" s="20" t="s">
        <v>27</v>
      </c>
      <c r="X6" s="24" t="s">
        <v>27</v>
      </c>
      <c r="Z6" s="21" t="s">
        <v>14</v>
      </c>
      <c r="AA6" s="22" t="s">
        <v>15</v>
      </c>
      <c r="AB6" s="22" t="s">
        <v>16</v>
      </c>
      <c r="AC6" s="22" t="s">
        <v>17</v>
      </c>
      <c r="AD6" s="22" t="s">
        <v>18</v>
      </c>
      <c r="AE6" s="22" t="s">
        <v>19</v>
      </c>
      <c r="AF6" s="22" t="s">
        <v>20</v>
      </c>
      <c r="AG6" s="22" t="s">
        <v>21</v>
      </c>
      <c r="AH6" s="23" t="s">
        <v>22</v>
      </c>
      <c r="AI6" s="22"/>
      <c r="AJ6" s="21" t="s">
        <v>14</v>
      </c>
      <c r="AK6" s="22" t="s">
        <v>15</v>
      </c>
      <c r="AL6" s="22" t="s">
        <v>16</v>
      </c>
      <c r="AM6" s="22" t="s">
        <v>17</v>
      </c>
      <c r="AN6" s="22" t="s">
        <v>18</v>
      </c>
      <c r="AO6" s="22" t="s">
        <v>19</v>
      </c>
      <c r="AP6" s="22" t="s">
        <v>20</v>
      </c>
      <c r="AQ6" s="22" t="s">
        <v>21</v>
      </c>
      <c r="AR6" s="23" t="s">
        <v>22</v>
      </c>
      <c r="AS6" s="22"/>
      <c r="AT6" s="20" t="s">
        <v>32</v>
      </c>
      <c r="AU6" s="19" t="s">
        <v>32</v>
      </c>
      <c r="AW6" s="21" t="s">
        <v>14</v>
      </c>
      <c r="AX6" s="22" t="s">
        <v>15</v>
      </c>
      <c r="AY6" s="22" t="s">
        <v>16</v>
      </c>
      <c r="AZ6" s="22" t="s">
        <v>17</v>
      </c>
      <c r="BA6" s="22" t="s">
        <v>18</v>
      </c>
      <c r="BB6" s="22" t="s">
        <v>19</v>
      </c>
      <c r="BC6" s="22" t="s">
        <v>20</v>
      </c>
      <c r="BD6" s="22" t="s">
        <v>21</v>
      </c>
      <c r="BE6" s="23" t="s">
        <v>22</v>
      </c>
      <c r="BF6" s="22"/>
      <c r="BG6" s="21" t="s">
        <v>14</v>
      </c>
      <c r="BH6" s="22" t="s">
        <v>15</v>
      </c>
      <c r="BI6" s="22" t="s">
        <v>16</v>
      </c>
      <c r="BJ6" s="22" t="s">
        <v>17</v>
      </c>
      <c r="BK6" s="22" t="s">
        <v>18</v>
      </c>
      <c r="BL6" s="22" t="s">
        <v>19</v>
      </c>
      <c r="BM6" s="22" t="s">
        <v>20</v>
      </c>
      <c r="BN6" s="22" t="s">
        <v>21</v>
      </c>
      <c r="BO6" s="23" t="s">
        <v>22</v>
      </c>
      <c r="BP6" s="22"/>
      <c r="BQ6" s="20" t="s">
        <v>36</v>
      </c>
      <c r="BR6" s="19" t="s">
        <v>36</v>
      </c>
      <c r="BT6" s="21" t="s">
        <v>14</v>
      </c>
      <c r="BU6" s="22" t="s">
        <v>15</v>
      </c>
      <c r="BV6" s="22" t="s">
        <v>16</v>
      </c>
      <c r="BW6" s="22" t="s">
        <v>17</v>
      </c>
      <c r="BX6" s="22" t="s">
        <v>18</v>
      </c>
      <c r="BY6" s="22" t="s">
        <v>19</v>
      </c>
      <c r="BZ6" s="22" t="s">
        <v>20</v>
      </c>
      <c r="CA6" s="22" t="s">
        <v>21</v>
      </c>
      <c r="CB6" s="23" t="s">
        <v>22</v>
      </c>
      <c r="CC6" s="22"/>
      <c r="CD6" s="21" t="s">
        <v>14</v>
      </c>
      <c r="CE6" s="22" t="s">
        <v>15</v>
      </c>
      <c r="CF6" s="22" t="s">
        <v>16</v>
      </c>
      <c r="CG6" s="22" t="s">
        <v>17</v>
      </c>
      <c r="CH6" s="22" t="s">
        <v>18</v>
      </c>
      <c r="CI6" s="22" t="s">
        <v>19</v>
      </c>
      <c r="CJ6" s="22" t="s">
        <v>20</v>
      </c>
      <c r="CK6" s="22" t="s">
        <v>21</v>
      </c>
      <c r="CL6" s="23" t="s">
        <v>22</v>
      </c>
      <c r="CM6" s="22"/>
      <c r="CN6" s="20" t="s">
        <v>39</v>
      </c>
      <c r="CO6" s="20" t="s">
        <v>39</v>
      </c>
    </row>
    <row r="7" spans="1:93" s="4" customFormat="1" ht="18" customHeight="1" x14ac:dyDescent="0.25">
      <c r="A7" s="25"/>
      <c r="B7" s="26" t="s">
        <v>7</v>
      </c>
      <c r="C7" s="27">
        <v>112.33333333333333</v>
      </c>
      <c r="D7" s="28">
        <v>111</v>
      </c>
      <c r="E7" s="28">
        <v>130</v>
      </c>
      <c r="F7" s="28">
        <v>156</v>
      </c>
      <c r="G7" s="28">
        <v>205</v>
      </c>
      <c r="H7" s="28">
        <v>168</v>
      </c>
      <c r="I7" s="28">
        <v>161</v>
      </c>
      <c r="J7" s="28">
        <v>138</v>
      </c>
      <c r="K7" s="29">
        <v>83.2</v>
      </c>
      <c r="L7" s="28"/>
      <c r="M7" s="27">
        <v>107.33333333333333</v>
      </c>
      <c r="N7" s="28">
        <v>111</v>
      </c>
      <c r="O7" s="28">
        <v>130</v>
      </c>
      <c r="P7" s="28">
        <v>153</v>
      </c>
      <c r="Q7" s="28">
        <v>168</v>
      </c>
      <c r="R7" s="28">
        <v>139</v>
      </c>
      <c r="S7" s="28">
        <v>119</v>
      </c>
      <c r="T7" s="28">
        <v>103</v>
      </c>
      <c r="U7" s="29">
        <v>71.3</v>
      </c>
      <c r="V7" s="28"/>
      <c r="W7" s="74">
        <v>458.32777777777778</v>
      </c>
      <c r="X7" s="75">
        <v>382.43611111111107</v>
      </c>
      <c r="Z7" s="27">
        <v>91.59999999999998</v>
      </c>
      <c r="AA7" s="28">
        <v>94.199999999999989</v>
      </c>
      <c r="AB7" s="28">
        <v>288.60000000000002</v>
      </c>
      <c r="AC7" s="28">
        <v>545.40000000000009</v>
      </c>
      <c r="AD7" s="28">
        <v>1242</v>
      </c>
      <c r="AE7" s="28">
        <v>887.40000000000009</v>
      </c>
      <c r="AF7" s="28">
        <v>1113</v>
      </c>
      <c r="AG7" s="28">
        <v>243.60000000000002</v>
      </c>
      <c r="AH7" s="28">
        <v>184.2</v>
      </c>
      <c r="AI7" s="28"/>
      <c r="AJ7" s="27">
        <v>70.399999999999991</v>
      </c>
      <c r="AK7" s="28">
        <v>91.199999999999989</v>
      </c>
      <c r="AL7" s="28">
        <v>336</v>
      </c>
      <c r="AM7" s="28">
        <v>466.79999999999995</v>
      </c>
      <c r="AN7" s="28">
        <v>554.40000000000009</v>
      </c>
      <c r="AO7" s="28">
        <v>643.20000000000005</v>
      </c>
      <c r="AP7" s="28">
        <v>473.40000000000003</v>
      </c>
      <c r="AQ7" s="28">
        <v>888.59999999999991</v>
      </c>
      <c r="AR7" s="29">
        <v>82.800000000000011</v>
      </c>
      <c r="AS7" s="28"/>
      <c r="AT7" s="78">
        <v>2.0422833333333337</v>
      </c>
      <c r="AU7" s="79">
        <v>1.5331666666666668</v>
      </c>
      <c r="AW7" s="91">
        <v>354.5</v>
      </c>
      <c r="AX7" s="92">
        <v>332.6</v>
      </c>
      <c r="AY7" s="92">
        <v>846.4</v>
      </c>
      <c r="AZ7" s="92">
        <v>1290</v>
      </c>
      <c r="BA7" s="92">
        <v>2250</v>
      </c>
      <c r="BB7" s="92">
        <v>1550</v>
      </c>
      <c r="BC7" s="92">
        <v>1941</v>
      </c>
      <c r="BD7" s="92">
        <v>201.1</v>
      </c>
      <c r="BE7" s="93">
        <v>830.2</v>
      </c>
      <c r="BF7" s="28"/>
      <c r="BG7" s="27">
        <v>282.39999999999998</v>
      </c>
      <c r="BH7" s="28">
        <v>339.9</v>
      </c>
      <c r="BI7" s="28">
        <v>1001</v>
      </c>
      <c r="BJ7" s="28">
        <v>1104</v>
      </c>
      <c r="BK7" s="28">
        <v>1316</v>
      </c>
      <c r="BL7" s="28">
        <v>1371</v>
      </c>
      <c r="BM7" s="28">
        <v>1108</v>
      </c>
      <c r="BN7" s="28">
        <v>1441</v>
      </c>
      <c r="BO7" s="29">
        <v>0</v>
      </c>
      <c r="BP7" s="28"/>
      <c r="BQ7" s="78">
        <v>3.8346416666666667</v>
      </c>
      <c r="BR7" s="79">
        <v>3.2330166666666664</v>
      </c>
      <c r="BT7" s="95">
        <v>3.8700873362445418</v>
      </c>
      <c r="BU7" s="96">
        <v>3.6870920265903742</v>
      </c>
      <c r="BV7" s="96">
        <v>2.6818123505662004</v>
      </c>
      <c r="BW7" s="96">
        <v>2.3202380488831351</v>
      </c>
      <c r="BX7" s="96">
        <v>1.8786863603132402</v>
      </c>
      <c r="BY7" s="96">
        <v>1.8280568799650889</v>
      </c>
      <c r="BZ7" s="96">
        <v>1.7156798890692924</v>
      </c>
      <c r="CA7" s="96">
        <v>1.7464928619528437</v>
      </c>
      <c r="CB7" s="97">
        <v>2.4469902982147214</v>
      </c>
      <c r="CC7" s="98"/>
      <c r="CD7" s="80">
        <v>4.0113636363636358</v>
      </c>
      <c r="CE7" s="98">
        <v>3.7528449488850795</v>
      </c>
      <c r="CF7" s="98">
        <v>2.702416593235704</v>
      </c>
      <c r="CG7" s="98">
        <v>2.4979934700405315</v>
      </c>
      <c r="CH7" s="98">
        <v>2.3479854261390729</v>
      </c>
      <c r="CI7" s="98">
        <v>2.2248314102041795</v>
      </c>
      <c r="CJ7" s="98">
        <v>2.2587352447129025</v>
      </c>
      <c r="CK7" s="98">
        <v>1.7941272920758606</v>
      </c>
      <c r="CL7" s="81">
        <v>1.6940009676498824</v>
      </c>
      <c r="CM7" s="98"/>
      <c r="CN7" s="78">
        <v>6.3536095940447659</v>
      </c>
      <c r="CO7" s="79">
        <v>6.9791616452090892</v>
      </c>
    </row>
    <row r="8" spans="1:93" s="3" customFormat="1" ht="18" customHeight="1" x14ac:dyDescent="0.25">
      <c r="A8" s="32"/>
      <c r="B8" s="33" t="s">
        <v>8</v>
      </c>
      <c r="C8" s="27">
        <v>121.33333333333333</v>
      </c>
      <c r="D8" s="28">
        <v>121</v>
      </c>
      <c r="E8" s="28">
        <v>141</v>
      </c>
      <c r="F8" s="28">
        <v>175</v>
      </c>
      <c r="G8" s="28">
        <v>226</v>
      </c>
      <c r="H8" s="28">
        <v>239</v>
      </c>
      <c r="I8" s="28">
        <v>238</v>
      </c>
      <c r="J8" s="28">
        <v>225</v>
      </c>
      <c r="K8" s="29">
        <v>184</v>
      </c>
      <c r="L8" s="28"/>
      <c r="M8" s="27">
        <v>88.2</v>
      </c>
      <c r="N8" s="28">
        <v>88.7</v>
      </c>
      <c r="O8" s="28">
        <v>103</v>
      </c>
      <c r="P8" s="28">
        <v>123</v>
      </c>
      <c r="Q8" s="28">
        <v>166</v>
      </c>
      <c r="R8" s="28">
        <v>177</v>
      </c>
      <c r="S8" s="28">
        <v>162</v>
      </c>
      <c r="T8" s="28">
        <v>144</v>
      </c>
      <c r="U8" s="29">
        <v>119</v>
      </c>
      <c r="V8" s="28"/>
      <c r="W8" s="27">
        <v>622.11111111111109</v>
      </c>
      <c r="X8" s="29">
        <v>434.55</v>
      </c>
      <c r="Z8" s="27">
        <v>383.2</v>
      </c>
      <c r="AA8" s="28">
        <v>380.4</v>
      </c>
      <c r="AB8" s="28">
        <v>542.40000000000009</v>
      </c>
      <c r="AC8" s="28">
        <v>697.2</v>
      </c>
      <c r="AD8" s="28">
        <v>994.80000000000007</v>
      </c>
      <c r="AE8" s="28">
        <v>1315.1999999999998</v>
      </c>
      <c r="AF8" s="28">
        <v>1678.1999999999998</v>
      </c>
      <c r="AG8" s="28">
        <v>1565.3999999999999</v>
      </c>
      <c r="AH8" s="29">
        <v>1410.6</v>
      </c>
      <c r="AI8" s="28"/>
      <c r="AJ8" s="27">
        <v>132.4</v>
      </c>
      <c r="AK8" s="28">
        <v>193.20000000000002</v>
      </c>
      <c r="AL8" s="28">
        <v>467.40000000000003</v>
      </c>
      <c r="AM8" s="28">
        <v>595.20000000000005</v>
      </c>
      <c r="AN8" s="28">
        <v>832.19999999999993</v>
      </c>
      <c r="AO8" s="28">
        <v>1026.5999999999999</v>
      </c>
      <c r="AP8" s="28">
        <v>928.19999999999993</v>
      </c>
      <c r="AQ8" s="28">
        <v>895.80000000000007</v>
      </c>
      <c r="AR8" s="29">
        <v>612</v>
      </c>
      <c r="AS8" s="28"/>
      <c r="AT8" s="80">
        <v>3.5475833333333329</v>
      </c>
      <c r="AU8" s="81">
        <v>2.3139333333333334</v>
      </c>
      <c r="AW8" s="27">
        <v>592.5</v>
      </c>
      <c r="AX8" s="28">
        <v>588.29999999999995</v>
      </c>
      <c r="AY8" s="28">
        <v>844.5</v>
      </c>
      <c r="AZ8" s="28">
        <v>1028</v>
      </c>
      <c r="BA8" s="28">
        <v>1286</v>
      </c>
      <c r="BB8" s="28">
        <v>1589</v>
      </c>
      <c r="BC8" s="28">
        <v>1684</v>
      </c>
      <c r="BD8" s="28">
        <v>1570</v>
      </c>
      <c r="BE8" s="29">
        <v>1310</v>
      </c>
      <c r="BF8" s="28"/>
      <c r="BG8" s="27">
        <v>301.8</v>
      </c>
      <c r="BH8" s="28">
        <v>402.1</v>
      </c>
      <c r="BI8" s="28">
        <v>871.4</v>
      </c>
      <c r="BJ8" s="28">
        <v>979.9</v>
      </c>
      <c r="BK8" s="28">
        <v>1275</v>
      </c>
      <c r="BL8" s="28">
        <v>1352</v>
      </c>
      <c r="BM8" s="28">
        <v>1213</v>
      </c>
      <c r="BN8" s="28">
        <v>1101</v>
      </c>
      <c r="BO8" s="29">
        <v>833.1</v>
      </c>
      <c r="BP8" s="28"/>
      <c r="BQ8" s="80">
        <v>4.0228416666666664</v>
      </c>
      <c r="BR8" s="81">
        <v>3.2428083333333335</v>
      </c>
      <c r="BT8" s="80">
        <v>1.546189979123173</v>
      </c>
      <c r="BU8" s="98">
        <v>1.5484453382094572</v>
      </c>
      <c r="BV8" s="98">
        <v>1.4527976339122626</v>
      </c>
      <c r="BW8" s="98">
        <v>1.4395269304200662</v>
      </c>
      <c r="BX8" s="98">
        <v>1.3342595961101049</v>
      </c>
      <c r="BY8" s="98">
        <v>1.2182873414625845</v>
      </c>
      <c r="BZ8" s="98">
        <v>1.0704101295390656</v>
      </c>
      <c r="CA8" s="98">
        <v>1.0098007885477209</v>
      </c>
      <c r="CB8" s="81">
        <v>0.97760555746542166</v>
      </c>
      <c r="CC8" s="98"/>
      <c r="CD8" s="80">
        <v>2.2794561933534743</v>
      </c>
      <c r="CE8" s="98">
        <v>2.0601246470744967</v>
      </c>
      <c r="CF8" s="98">
        <v>1.701661757627148</v>
      </c>
      <c r="CG8" s="98">
        <v>1.6767132067783228</v>
      </c>
      <c r="CH8" s="98">
        <v>1.5495735969833473</v>
      </c>
      <c r="CI8" s="98">
        <v>1.3942852448104888</v>
      </c>
      <c r="CJ8" s="98">
        <v>1.3212958925089546</v>
      </c>
      <c r="CK8" s="98">
        <v>1.2718660989534232</v>
      </c>
      <c r="CL8" s="81">
        <v>1.3169103452695834</v>
      </c>
      <c r="CM8" s="98"/>
      <c r="CN8" s="80">
        <v>3.6696789542833335</v>
      </c>
      <c r="CO8" s="81">
        <v>4.4735614887680075</v>
      </c>
    </row>
    <row r="9" spans="1:93" s="3" customFormat="1" ht="17.25" customHeight="1" x14ac:dyDescent="0.25">
      <c r="A9" s="32"/>
      <c r="B9" s="33" t="s">
        <v>8</v>
      </c>
      <c r="C9" s="34" t="s">
        <v>0</v>
      </c>
      <c r="D9" s="35" t="s">
        <v>0</v>
      </c>
      <c r="E9" s="35" t="s">
        <v>0</v>
      </c>
      <c r="F9" s="35" t="s">
        <v>0</v>
      </c>
      <c r="G9" s="35" t="s">
        <v>0</v>
      </c>
      <c r="H9" s="35" t="s">
        <v>0</v>
      </c>
      <c r="I9" s="35" t="s">
        <v>0</v>
      </c>
      <c r="J9" s="35" t="s">
        <v>0</v>
      </c>
      <c r="K9" s="36" t="s">
        <v>0</v>
      </c>
      <c r="L9" s="28"/>
      <c r="M9" s="34" t="s">
        <v>0</v>
      </c>
      <c r="N9" s="35" t="s">
        <v>0</v>
      </c>
      <c r="O9" s="35" t="s">
        <v>0</v>
      </c>
      <c r="P9" s="35" t="s">
        <v>0</v>
      </c>
      <c r="Q9" s="35" t="s">
        <v>0</v>
      </c>
      <c r="R9" s="35" t="s">
        <v>0</v>
      </c>
      <c r="S9" s="35" t="s">
        <v>0</v>
      </c>
      <c r="T9" s="35" t="s">
        <v>0</v>
      </c>
      <c r="U9" s="36" t="s">
        <v>0</v>
      </c>
      <c r="V9" s="28"/>
      <c r="W9" s="34" t="s">
        <v>0</v>
      </c>
      <c r="X9" s="36" t="s">
        <v>0</v>
      </c>
      <c r="Z9" s="34" t="s">
        <v>0</v>
      </c>
      <c r="AA9" s="35" t="s">
        <v>0</v>
      </c>
      <c r="AB9" s="35" t="s">
        <v>0</v>
      </c>
      <c r="AC9" s="35" t="s">
        <v>0</v>
      </c>
      <c r="AD9" s="35" t="s">
        <v>0</v>
      </c>
      <c r="AE9" s="35" t="s">
        <v>0</v>
      </c>
      <c r="AF9" s="35" t="s">
        <v>0</v>
      </c>
      <c r="AG9" s="35" t="s">
        <v>0</v>
      </c>
      <c r="AH9" s="36" t="s">
        <v>0</v>
      </c>
      <c r="AI9" s="28"/>
      <c r="AJ9" s="34" t="s">
        <v>0</v>
      </c>
      <c r="AK9" s="35" t="s">
        <v>0</v>
      </c>
      <c r="AL9" s="35" t="s">
        <v>0</v>
      </c>
      <c r="AM9" s="35" t="s">
        <v>0</v>
      </c>
      <c r="AN9" s="35" t="s">
        <v>0</v>
      </c>
      <c r="AO9" s="35" t="s">
        <v>0</v>
      </c>
      <c r="AP9" s="35" t="s">
        <v>0</v>
      </c>
      <c r="AQ9" s="35" t="s">
        <v>0</v>
      </c>
      <c r="AR9" s="36" t="s">
        <v>0</v>
      </c>
      <c r="AS9" s="28"/>
      <c r="AT9" s="34" t="s">
        <v>0</v>
      </c>
      <c r="AU9" s="36" t="s">
        <v>0</v>
      </c>
      <c r="AW9" s="34" t="s">
        <v>0</v>
      </c>
      <c r="AX9" s="35" t="s">
        <v>0</v>
      </c>
      <c r="AY9" s="35" t="s">
        <v>0</v>
      </c>
      <c r="AZ9" s="35" t="s">
        <v>0</v>
      </c>
      <c r="BA9" s="35" t="s">
        <v>0</v>
      </c>
      <c r="BB9" s="35" t="s">
        <v>0</v>
      </c>
      <c r="BC9" s="35" t="s">
        <v>0</v>
      </c>
      <c r="BD9" s="35" t="s">
        <v>0</v>
      </c>
      <c r="BE9" s="36" t="s">
        <v>0</v>
      </c>
      <c r="BF9" s="28"/>
      <c r="BG9" s="34" t="s">
        <v>0</v>
      </c>
      <c r="BH9" s="35" t="s">
        <v>0</v>
      </c>
      <c r="BI9" s="35" t="s">
        <v>0</v>
      </c>
      <c r="BJ9" s="35" t="s">
        <v>0</v>
      </c>
      <c r="BK9" s="35" t="s">
        <v>0</v>
      </c>
      <c r="BL9" s="35" t="s">
        <v>0</v>
      </c>
      <c r="BM9" s="35" t="s">
        <v>0</v>
      </c>
      <c r="BN9" s="35" t="s">
        <v>0</v>
      </c>
      <c r="BO9" s="36" t="s">
        <v>0</v>
      </c>
      <c r="BP9" s="28"/>
      <c r="BQ9" s="34" t="s">
        <v>0</v>
      </c>
      <c r="BR9" s="36" t="s">
        <v>0</v>
      </c>
      <c r="BT9" s="82" t="s">
        <v>0</v>
      </c>
      <c r="BU9" s="99" t="s">
        <v>0</v>
      </c>
      <c r="BV9" s="99" t="s">
        <v>0</v>
      </c>
      <c r="BW9" s="99" t="s">
        <v>0</v>
      </c>
      <c r="BX9" s="99" t="s">
        <v>0</v>
      </c>
      <c r="BY9" s="99" t="s">
        <v>0</v>
      </c>
      <c r="BZ9" s="99" t="s">
        <v>0</v>
      </c>
      <c r="CA9" s="99" t="s">
        <v>0</v>
      </c>
      <c r="CB9" s="83" t="s">
        <v>0</v>
      </c>
      <c r="CC9" s="98"/>
      <c r="CD9" s="82" t="s">
        <v>0</v>
      </c>
      <c r="CE9" s="99" t="s">
        <v>0</v>
      </c>
      <c r="CF9" s="99" t="s">
        <v>0</v>
      </c>
      <c r="CG9" s="99" t="s">
        <v>0</v>
      </c>
      <c r="CH9" s="99" t="s">
        <v>0</v>
      </c>
      <c r="CI9" s="99" t="s">
        <v>0</v>
      </c>
      <c r="CJ9" s="99" t="s">
        <v>0</v>
      </c>
      <c r="CK9" s="99" t="s">
        <v>0</v>
      </c>
      <c r="CL9" s="83" t="s">
        <v>0</v>
      </c>
      <c r="CM9" s="98"/>
      <c r="CN9" s="82" t="s">
        <v>0</v>
      </c>
      <c r="CO9" s="83" t="s">
        <v>0</v>
      </c>
    </row>
    <row r="10" spans="1:93" s="3" customFormat="1" ht="18" customHeight="1" x14ac:dyDescent="0.25">
      <c r="A10" s="32"/>
      <c r="B10" s="33" t="s">
        <v>7</v>
      </c>
      <c r="C10" s="27">
        <v>91.366666666666674</v>
      </c>
      <c r="D10" s="28">
        <v>93.9</v>
      </c>
      <c r="E10" s="28">
        <v>114</v>
      </c>
      <c r="F10" s="28">
        <v>137</v>
      </c>
      <c r="G10" s="28">
        <v>168</v>
      </c>
      <c r="H10" s="28">
        <v>178</v>
      </c>
      <c r="I10" s="28">
        <v>169</v>
      </c>
      <c r="J10" s="28">
        <v>159</v>
      </c>
      <c r="K10" s="29">
        <v>128</v>
      </c>
      <c r="L10" s="28"/>
      <c r="M10" s="27">
        <v>101.33333333333333</v>
      </c>
      <c r="N10" s="28">
        <v>114</v>
      </c>
      <c r="O10" s="28">
        <v>149</v>
      </c>
      <c r="P10" s="28">
        <v>167</v>
      </c>
      <c r="Q10" s="28">
        <v>196</v>
      </c>
      <c r="R10" s="28">
        <v>179</v>
      </c>
      <c r="S10" s="28">
        <v>133</v>
      </c>
      <c r="T10" s="28">
        <v>53.1</v>
      </c>
      <c r="U10" s="29">
        <v>50.5</v>
      </c>
      <c r="V10" s="28"/>
      <c r="W10" s="27">
        <v>456.93055555555554</v>
      </c>
      <c r="X10" s="29">
        <v>401.11944444444441</v>
      </c>
      <c r="Z10" s="27">
        <v>67</v>
      </c>
      <c r="AA10" s="28">
        <v>87</v>
      </c>
      <c r="AB10" s="28">
        <v>375.6</v>
      </c>
      <c r="AC10" s="28">
        <v>530.40000000000009</v>
      </c>
      <c r="AD10" s="28">
        <v>840</v>
      </c>
      <c r="AE10" s="28">
        <v>1048.8000000000002</v>
      </c>
      <c r="AF10" s="28">
        <v>1428.6</v>
      </c>
      <c r="AG10" s="28">
        <v>1690.8000000000002</v>
      </c>
      <c r="AH10" s="29">
        <v>1171.1999999999998</v>
      </c>
      <c r="AI10" s="28"/>
      <c r="AJ10" s="27">
        <v>68.8</v>
      </c>
      <c r="AK10" s="28">
        <v>153.60000000000002</v>
      </c>
      <c r="AL10" s="28">
        <v>406.20000000000005</v>
      </c>
      <c r="AM10" s="28">
        <v>558</v>
      </c>
      <c r="AN10" s="28">
        <v>774.59999999999991</v>
      </c>
      <c r="AO10" s="28">
        <v>1032.5999999999999</v>
      </c>
      <c r="AP10" s="28">
        <v>997.19999999999993</v>
      </c>
      <c r="AQ10" s="28">
        <v>187.8</v>
      </c>
      <c r="AR10" s="29">
        <v>84</v>
      </c>
      <c r="AS10" s="28"/>
      <c r="AT10" s="80">
        <v>3.0563833333333332</v>
      </c>
      <c r="AU10" s="81">
        <v>1.8021333333333334</v>
      </c>
      <c r="AW10" s="27">
        <v>289.10000000000002</v>
      </c>
      <c r="AX10" s="28">
        <v>315.2</v>
      </c>
      <c r="AY10" s="28">
        <v>1052</v>
      </c>
      <c r="AZ10" s="28">
        <v>1296</v>
      </c>
      <c r="BA10" s="28">
        <v>1626</v>
      </c>
      <c r="BB10" s="28">
        <v>1942</v>
      </c>
      <c r="BC10" s="28">
        <v>2064</v>
      </c>
      <c r="BD10" s="28">
        <v>2293</v>
      </c>
      <c r="BE10" s="29">
        <v>1425</v>
      </c>
      <c r="BF10" s="28"/>
      <c r="BG10" s="27">
        <v>250.7</v>
      </c>
      <c r="BH10" s="28">
        <v>464</v>
      </c>
      <c r="BI10" s="28">
        <v>1006</v>
      </c>
      <c r="BJ10" s="28">
        <v>1146</v>
      </c>
      <c r="BK10" s="28">
        <v>1485</v>
      </c>
      <c r="BL10" s="28">
        <v>1684</v>
      </c>
      <c r="BM10" s="28">
        <v>1407</v>
      </c>
      <c r="BN10" s="28">
        <v>102.9</v>
      </c>
      <c r="BO10" s="29">
        <v>236.3</v>
      </c>
      <c r="BP10" s="28"/>
      <c r="BQ10" s="80">
        <v>5.0027083333333335</v>
      </c>
      <c r="BR10" s="81">
        <v>3.0464166666666666</v>
      </c>
      <c r="BT10" s="80">
        <v>4.3149253731343284</v>
      </c>
      <c r="BU10" s="98">
        <v>3.8411740492516886</v>
      </c>
      <c r="BV10" s="98">
        <v>2.5574682138523279</v>
      </c>
      <c r="BW10" s="98">
        <v>2.4826090725673748</v>
      </c>
      <c r="BX10" s="98">
        <v>2.0841816597324589</v>
      </c>
      <c r="BY10" s="98">
        <v>1.8655220226995788</v>
      </c>
      <c r="BZ10" s="98">
        <v>1.5844168429367607</v>
      </c>
      <c r="CA10" s="98">
        <v>1.3788684720348148</v>
      </c>
      <c r="CB10" s="81">
        <v>1.3376990359734375</v>
      </c>
      <c r="CC10" s="98"/>
      <c r="CD10" s="80">
        <v>3.6438953488372094</v>
      </c>
      <c r="CE10" s="98">
        <v>2.9815377636741935</v>
      </c>
      <c r="CF10" s="98">
        <v>2.3513351309925405</v>
      </c>
      <c r="CG10" s="98">
        <v>2.1360925005983695</v>
      </c>
      <c r="CH10" s="98">
        <v>1.9413641538980608</v>
      </c>
      <c r="CI10" s="98">
        <v>1.7245815211581488</v>
      </c>
      <c r="CJ10" s="98">
        <v>1.526347927763323</v>
      </c>
      <c r="CK10" s="98">
        <v>1.4127340495046197</v>
      </c>
      <c r="CL10" s="81">
        <v>1.3254459979858477</v>
      </c>
      <c r="CM10" s="98"/>
      <c r="CN10" s="80">
        <v>6.0444731068294884</v>
      </c>
      <c r="CO10" s="81">
        <v>5.5383762540388846</v>
      </c>
    </row>
    <row r="11" spans="1:93" s="3" customFormat="1" ht="18" customHeight="1" x14ac:dyDescent="0.25">
      <c r="A11" s="32"/>
      <c r="B11" s="33" t="s">
        <v>7</v>
      </c>
      <c r="C11" s="27">
        <v>101</v>
      </c>
      <c r="D11" s="28">
        <v>97.7</v>
      </c>
      <c r="E11" s="28">
        <v>113</v>
      </c>
      <c r="F11" s="28">
        <v>128</v>
      </c>
      <c r="G11" s="28">
        <v>170</v>
      </c>
      <c r="H11" s="28">
        <v>146</v>
      </c>
      <c r="I11" s="28">
        <v>196</v>
      </c>
      <c r="J11" s="28">
        <v>153</v>
      </c>
      <c r="K11" s="29">
        <v>141</v>
      </c>
      <c r="L11" s="28"/>
      <c r="M11" s="27">
        <v>106</v>
      </c>
      <c r="N11" s="28">
        <v>105</v>
      </c>
      <c r="O11" s="28">
        <v>100.2</v>
      </c>
      <c r="P11" s="28">
        <v>108</v>
      </c>
      <c r="Q11" s="28">
        <v>155</v>
      </c>
      <c r="R11" s="28">
        <v>165</v>
      </c>
      <c r="S11" s="28">
        <v>178</v>
      </c>
      <c r="T11" s="28">
        <v>173</v>
      </c>
      <c r="U11" s="29">
        <v>161</v>
      </c>
      <c r="V11" s="28"/>
      <c r="W11" s="27">
        <v>453.95</v>
      </c>
      <c r="X11" s="29">
        <v>454.7833333333333</v>
      </c>
      <c r="Z11" s="27">
        <v>141</v>
      </c>
      <c r="AA11" s="28">
        <v>167.39999999999998</v>
      </c>
      <c r="AB11" s="28">
        <v>307.79999999999995</v>
      </c>
      <c r="AC11" s="28">
        <v>335.4</v>
      </c>
      <c r="AD11" s="28">
        <v>433.20000000000005</v>
      </c>
      <c r="AE11" s="28">
        <v>456.59999999999997</v>
      </c>
      <c r="AF11" s="28">
        <v>730.8</v>
      </c>
      <c r="AG11" s="28">
        <v>793.80000000000007</v>
      </c>
      <c r="AH11" s="29">
        <v>541.20000000000005</v>
      </c>
      <c r="AI11" s="28"/>
      <c r="AJ11" s="27">
        <v>127.99999999999999</v>
      </c>
      <c r="AK11" s="28">
        <v>123.60000000000001</v>
      </c>
      <c r="AL11" s="28">
        <v>150</v>
      </c>
      <c r="AM11" s="28">
        <v>214.79999999999998</v>
      </c>
      <c r="AN11" s="28">
        <v>434.40000000000003</v>
      </c>
      <c r="AO11" s="28">
        <v>535.20000000000005</v>
      </c>
      <c r="AP11" s="28">
        <v>617.40000000000009</v>
      </c>
      <c r="AQ11" s="28">
        <v>757.2</v>
      </c>
      <c r="AR11" s="29">
        <v>610.20000000000005</v>
      </c>
      <c r="AS11" s="28"/>
      <c r="AT11" s="80">
        <v>1.54525</v>
      </c>
      <c r="AU11" s="81">
        <v>1.4525166666666669</v>
      </c>
      <c r="AW11" s="27">
        <v>430</v>
      </c>
      <c r="AX11" s="28">
        <v>479.4</v>
      </c>
      <c r="AY11" s="28">
        <v>740.9</v>
      </c>
      <c r="AZ11" s="28">
        <v>680.1</v>
      </c>
      <c r="BA11" s="28">
        <v>921.2</v>
      </c>
      <c r="BB11" s="28">
        <v>1282</v>
      </c>
      <c r="BC11" s="28">
        <v>1238</v>
      </c>
      <c r="BD11" s="28">
        <v>1265</v>
      </c>
      <c r="BE11" s="29">
        <v>1162</v>
      </c>
      <c r="BF11" s="28"/>
      <c r="BG11" s="27">
        <v>358.5</v>
      </c>
      <c r="BH11" s="28">
        <v>355</v>
      </c>
      <c r="BI11" s="28">
        <v>398.9</v>
      </c>
      <c r="BJ11" s="28">
        <v>543.79999999999995</v>
      </c>
      <c r="BK11" s="28">
        <v>883.4</v>
      </c>
      <c r="BL11" s="28">
        <v>992.3</v>
      </c>
      <c r="BM11" s="28">
        <v>1069</v>
      </c>
      <c r="BN11" s="28">
        <v>1191</v>
      </c>
      <c r="BO11" s="29">
        <v>1180</v>
      </c>
      <c r="BP11" s="28"/>
      <c r="BQ11" s="80">
        <v>3.1095166666666665</v>
      </c>
      <c r="BR11" s="81">
        <v>2.6996416666666665</v>
      </c>
      <c r="BT11" s="80">
        <v>3.0496453900709222</v>
      </c>
      <c r="BU11" s="98">
        <v>2.8823516680808381</v>
      </c>
      <c r="BV11" s="98">
        <v>2.3387395516746312</v>
      </c>
      <c r="BW11" s="98">
        <v>2.1759736015964921</v>
      </c>
      <c r="BX11" s="98">
        <v>2.0504903885960433</v>
      </c>
      <c r="BY11" s="98">
        <v>2.4692608223418362</v>
      </c>
      <c r="BZ11" s="98">
        <v>2.0625621122627975</v>
      </c>
      <c r="CA11" s="98">
        <v>1.6310552977422479</v>
      </c>
      <c r="CB11" s="81">
        <v>1.8669120183996657</v>
      </c>
      <c r="CC11" s="98"/>
      <c r="CD11" s="80">
        <v>2.80078125</v>
      </c>
      <c r="CE11" s="98">
        <v>2.8488696684128967</v>
      </c>
      <c r="CF11" s="98">
        <v>2.6836489348095438</v>
      </c>
      <c r="CG11" s="98">
        <v>2.4519167193044917</v>
      </c>
      <c r="CH11" s="98">
        <v>2.1144574624991148</v>
      </c>
      <c r="CI11" s="98">
        <v>1.9087110785979664</v>
      </c>
      <c r="CJ11" s="98">
        <v>1.7706939893025326</v>
      </c>
      <c r="CK11" s="98">
        <v>1.6188770023201602</v>
      </c>
      <c r="CL11" s="81">
        <v>1.7606248121952668</v>
      </c>
      <c r="CM11" s="98"/>
      <c r="CN11" s="80">
        <v>6.423055834735365</v>
      </c>
      <c r="CO11" s="81">
        <v>6.1193164138806075</v>
      </c>
    </row>
    <row r="12" spans="1:93" s="3" customFormat="1" ht="18" customHeight="1" x14ac:dyDescent="0.25">
      <c r="A12" s="32"/>
      <c r="B12" s="33" t="s">
        <v>7</v>
      </c>
      <c r="C12" s="27">
        <v>82.933333333333337</v>
      </c>
      <c r="D12" s="28">
        <v>81</v>
      </c>
      <c r="E12" s="28">
        <v>101</v>
      </c>
      <c r="F12" s="28">
        <v>125</v>
      </c>
      <c r="G12" s="28">
        <v>163</v>
      </c>
      <c r="H12" s="28">
        <v>152</v>
      </c>
      <c r="I12" s="28">
        <v>160</v>
      </c>
      <c r="J12" s="28">
        <v>141</v>
      </c>
      <c r="K12" s="29">
        <v>102</v>
      </c>
      <c r="L12" s="28"/>
      <c r="M12" s="27">
        <v>92.366666666666674</v>
      </c>
      <c r="N12" s="28">
        <v>92.9</v>
      </c>
      <c r="O12" s="28">
        <v>110</v>
      </c>
      <c r="P12" s="28">
        <v>146</v>
      </c>
      <c r="Q12" s="28">
        <v>140</v>
      </c>
      <c r="R12" s="28">
        <v>153</v>
      </c>
      <c r="S12" s="28">
        <v>151</v>
      </c>
      <c r="T12" s="28">
        <v>104</v>
      </c>
      <c r="U12" s="29">
        <v>75.7</v>
      </c>
      <c r="V12" s="28"/>
      <c r="W12" s="27">
        <v>412.4111111111111</v>
      </c>
      <c r="X12" s="29">
        <v>383.10555555555555</v>
      </c>
      <c r="Z12" s="27">
        <v>248.6</v>
      </c>
      <c r="AA12" s="28">
        <v>234.60000000000002</v>
      </c>
      <c r="AB12" s="28">
        <v>835.80000000000007</v>
      </c>
      <c r="AC12" s="28">
        <v>1586.3999999999999</v>
      </c>
      <c r="AD12" s="28">
        <v>2327.3999999999996</v>
      </c>
      <c r="AE12" s="28">
        <v>1593</v>
      </c>
      <c r="AF12" s="28">
        <v>2227.1999999999998</v>
      </c>
      <c r="AG12" s="28">
        <v>1509</v>
      </c>
      <c r="AH12" s="29">
        <v>645</v>
      </c>
      <c r="AI12" s="28"/>
      <c r="AJ12" s="27">
        <v>165.4</v>
      </c>
      <c r="AK12" s="28">
        <v>125.39999999999999</v>
      </c>
      <c r="AL12" s="28">
        <v>502.20000000000005</v>
      </c>
      <c r="AM12" s="28">
        <v>1006.8000000000001</v>
      </c>
      <c r="AN12" s="28">
        <v>1134</v>
      </c>
      <c r="AO12" s="28">
        <v>862.19999999999993</v>
      </c>
      <c r="AP12" s="28">
        <v>1573.1999999999998</v>
      </c>
      <c r="AQ12" s="28">
        <v>820.80000000000007</v>
      </c>
      <c r="AR12" s="29">
        <v>313.20000000000005</v>
      </c>
      <c r="AS12" s="28"/>
      <c r="AT12" s="80">
        <v>4.7174666666666658</v>
      </c>
      <c r="AU12" s="81">
        <v>2.727383333333333</v>
      </c>
      <c r="AW12" s="27">
        <v>773.2</v>
      </c>
      <c r="AX12" s="28">
        <v>744.7</v>
      </c>
      <c r="AY12" s="28">
        <v>2098</v>
      </c>
      <c r="AZ12" s="28">
        <v>3020</v>
      </c>
      <c r="BA12" s="28">
        <v>3502</v>
      </c>
      <c r="BB12" s="28">
        <v>2215</v>
      </c>
      <c r="BC12" s="28">
        <v>3229</v>
      </c>
      <c r="BD12" s="28">
        <v>2234</v>
      </c>
      <c r="BE12" s="29">
        <v>948</v>
      </c>
      <c r="BF12" s="28"/>
      <c r="BG12" s="27">
        <v>705.9</v>
      </c>
      <c r="BH12" s="28">
        <v>666.6</v>
      </c>
      <c r="BI12" s="28">
        <v>1527</v>
      </c>
      <c r="BJ12" s="28">
        <v>2358</v>
      </c>
      <c r="BK12" s="28">
        <v>2000</v>
      </c>
      <c r="BL12" s="28">
        <v>2663</v>
      </c>
      <c r="BM12" s="28">
        <v>2847</v>
      </c>
      <c r="BN12" s="28">
        <v>1292</v>
      </c>
      <c r="BO12" s="29">
        <v>659.3</v>
      </c>
      <c r="BP12" s="28"/>
      <c r="BQ12" s="80">
        <v>7.3718833333333329</v>
      </c>
      <c r="BR12" s="81">
        <v>5.7762500000000001</v>
      </c>
      <c r="BT12" s="80">
        <v>3.1102172164119071</v>
      </c>
      <c r="BU12" s="98">
        <v>3.1674219254602356</v>
      </c>
      <c r="BV12" s="98">
        <v>2.1503121290645377</v>
      </c>
      <c r="BW12" s="98">
        <v>1.8340981412582738</v>
      </c>
      <c r="BX12" s="98">
        <v>1.6096199204928838</v>
      </c>
      <c r="BY12" s="98">
        <v>1.5144602148616051</v>
      </c>
      <c r="BZ12" s="98">
        <v>1.3752594253771979</v>
      </c>
      <c r="CA12" s="98">
        <v>1.51984114660318</v>
      </c>
      <c r="CB12" s="81">
        <v>1.5975694064904884</v>
      </c>
      <c r="CC12" s="98"/>
      <c r="CD12" s="80">
        <v>4.2678355501813785</v>
      </c>
      <c r="CE12" s="98">
        <v>4.8389100347858323</v>
      </c>
      <c r="CF12" s="98">
        <v>2.9750630034256171</v>
      </c>
      <c r="CG12" s="98">
        <v>2.2848420769848854</v>
      </c>
      <c r="CH12" s="98">
        <v>2.0185284284367229</v>
      </c>
      <c r="CI12" s="98">
        <v>2.3752598243322849</v>
      </c>
      <c r="CJ12" s="98">
        <v>2.1781509810151758</v>
      </c>
      <c r="CK12" s="98">
        <v>1.819668792391631</v>
      </c>
      <c r="CL12" s="81">
        <v>1.849991897027774</v>
      </c>
      <c r="CM12" s="98"/>
      <c r="CN12" s="80">
        <v>5.1658225294979339</v>
      </c>
      <c r="CO12" s="81">
        <v>7.077897815223503</v>
      </c>
    </row>
    <row r="13" spans="1:93" s="3" customFormat="1" ht="18" customHeight="1" x14ac:dyDescent="0.25">
      <c r="A13" s="32"/>
      <c r="B13" s="33" t="s">
        <v>8</v>
      </c>
      <c r="C13" s="27">
        <v>90.466666666666683</v>
      </c>
      <c r="D13" s="28">
        <v>107</v>
      </c>
      <c r="E13" s="28">
        <v>136</v>
      </c>
      <c r="F13" s="28">
        <v>158</v>
      </c>
      <c r="G13" s="28">
        <v>205</v>
      </c>
      <c r="H13" s="28">
        <v>195</v>
      </c>
      <c r="I13" s="28">
        <v>205</v>
      </c>
      <c r="J13" s="28">
        <v>161</v>
      </c>
      <c r="K13" s="29">
        <v>124</v>
      </c>
      <c r="L13" s="28"/>
      <c r="M13" s="27">
        <v>89.133333333333326</v>
      </c>
      <c r="N13" s="28">
        <v>94.4</v>
      </c>
      <c r="O13" s="28">
        <v>119</v>
      </c>
      <c r="P13" s="28">
        <v>140</v>
      </c>
      <c r="Q13" s="28">
        <v>165</v>
      </c>
      <c r="R13" s="28">
        <v>175</v>
      </c>
      <c r="S13" s="28">
        <v>166</v>
      </c>
      <c r="T13" s="28">
        <v>152</v>
      </c>
      <c r="U13" s="29">
        <v>126</v>
      </c>
      <c r="V13" s="28"/>
      <c r="W13" s="27">
        <v>514.70555555555552</v>
      </c>
      <c r="X13" s="29">
        <v>450.1611111111111</v>
      </c>
      <c r="Z13" s="27">
        <v>96.399999999999991</v>
      </c>
      <c r="AA13" s="28">
        <v>300</v>
      </c>
      <c r="AB13" s="28">
        <v>492.59999999999997</v>
      </c>
      <c r="AC13" s="28">
        <v>592.79999999999995</v>
      </c>
      <c r="AD13" s="28">
        <v>894</v>
      </c>
      <c r="AE13" s="28">
        <v>1030.1999999999998</v>
      </c>
      <c r="AF13" s="28">
        <v>1603.1999999999998</v>
      </c>
      <c r="AG13" s="28">
        <v>1366.1999999999998</v>
      </c>
      <c r="AH13" s="29">
        <v>806.40000000000009</v>
      </c>
      <c r="AI13" s="28"/>
      <c r="AJ13" s="27">
        <v>80.2</v>
      </c>
      <c r="AK13" s="28">
        <v>152.39999999999998</v>
      </c>
      <c r="AL13" s="28">
        <v>378.6</v>
      </c>
      <c r="AM13" s="28">
        <v>458.40000000000003</v>
      </c>
      <c r="AN13" s="28">
        <v>597.59999999999991</v>
      </c>
      <c r="AO13" s="28">
        <v>687.59999999999991</v>
      </c>
      <c r="AP13" s="28">
        <v>898.80000000000007</v>
      </c>
      <c r="AQ13" s="28">
        <v>979.19999999999993</v>
      </c>
      <c r="AR13" s="29">
        <v>615.59999999999991</v>
      </c>
      <c r="AS13" s="28"/>
      <c r="AT13" s="80">
        <v>2.9861333333333331</v>
      </c>
      <c r="AU13" s="81">
        <v>1.983483333333333</v>
      </c>
      <c r="AW13" s="27">
        <v>281</v>
      </c>
      <c r="AX13" s="28">
        <v>623.1</v>
      </c>
      <c r="AY13" s="28">
        <v>963.1</v>
      </c>
      <c r="AZ13" s="28">
        <v>1026</v>
      </c>
      <c r="BA13" s="28">
        <v>1408</v>
      </c>
      <c r="BB13" s="28">
        <v>1589</v>
      </c>
      <c r="BC13" s="28">
        <v>1955</v>
      </c>
      <c r="BD13" s="28">
        <v>1423</v>
      </c>
      <c r="BE13" s="29">
        <v>978.7</v>
      </c>
      <c r="BF13" s="28"/>
      <c r="BG13" s="27">
        <v>238.8</v>
      </c>
      <c r="BH13" s="28">
        <v>374.5</v>
      </c>
      <c r="BI13" s="28">
        <v>821.7</v>
      </c>
      <c r="BJ13" s="28">
        <v>885.8</v>
      </c>
      <c r="BK13" s="28">
        <v>1066</v>
      </c>
      <c r="BL13" s="28">
        <v>1160</v>
      </c>
      <c r="BM13" s="28">
        <v>1370</v>
      </c>
      <c r="BN13" s="28">
        <v>1329</v>
      </c>
      <c r="BO13" s="29">
        <v>890.8</v>
      </c>
      <c r="BP13" s="28"/>
      <c r="BQ13" s="80">
        <v>4.0619583333333331</v>
      </c>
      <c r="BR13" s="81">
        <v>3.1997333333333335</v>
      </c>
      <c r="BT13" s="80">
        <v>2.9149377593360994</v>
      </c>
      <c r="BU13" s="98">
        <v>2.0215415733654458</v>
      </c>
      <c r="BV13" s="98">
        <v>1.8786159422271762</v>
      </c>
      <c r="BW13" s="98">
        <v>1.7860024795261791</v>
      </c>
      <c r="BX13" s="98">
        <v>1.6029904138741788</v>
      </c>
      <c r="BY13" s="98">
        <v>1.5456219353415002</v>
      </c>
      <c r="BZ13" s="98">
        <v>1.3091814943593618</v>
      </c>
      <c r="CA13" s="98">
        <v>1.1510314717404975</v>
      </c>
      <c r="CB13" s="81">
        <v>1.148798990289597</v>
      </c>
      <c r="CC13" s="98"/>
      <c r="CD13" s="80">
        <v>2.9775561097256857</v>
      </c>
      <c r="CE13" s="98">
        <v>2.4830361893277244</v>
      </c>
      <c r="CF13" s="98">
        <v>2.0418262732635228</v>
      </c>
      <c r="CG13" s="98">
        <v>1.9928213903282526</v>
      </c>
      <c r="CH13" s="98">
        <v>1.8265413269430713</v>
      </c>
      <c r="CI13" s="98">
        <v>1.7204693291658033</v>
      </c>
      <c r="CJ13" s="98">
        <v>1.5728349638975008</v>
      </c>
      <c r="CK13" s="98">
        <v>1.4301019608345094</v>
      </c>
      <c r="CL13" s="81">
        <v>1.4295243198838004</v>
      </c>
      <c r="CM13" s="98"/>
      <c r="CN13" s="80">
        <v>4.5798842976156733</v>
      </c>
      <c r="CO13" s="81">
        <v>5.2989020867431584</v>
      </c>
    </row>
    <row r="14" spans="1:93" s="3" customFormat="1" ht="18" customHeight="1" x14ac:dyDescent="0.25">
      <c r="A14" s="32"/>
      <c r="B14" s="33" t="s">
        <v>8</v>
      </c>
      <c r="C14" s="27">
        <v>89</v>
      </c>
      <c r="D14" s="28">
        <v>86.9</v>
      </c>
      <c r="E14" s="28">
        <v>109</v>
      </c>
      <c r="F14" s="28">
        <v>135</v>
      </c>
      <c r="G14" s="28">
        <v>155</v>
      </c>
      <c r="H14" s="28">
        <v>162</v>
      </c>
      <c r="I14" s="28">
        <v>147</v>
      </c>
      <c r="J14" s="28">
        <v>145</v>
      </c>
      <c r="K14" s="29">
        <v>103</v>
      </c>
      <c r="L14" s="28"/>
      <c r="M14" s="27">
        <v>86.833333333333329</v>
      </c>
      <c r="N14" s="28">
        <v>94</v>
      </c>
      <c r="O14" s="28">
        <v>119</v>
      </c>
      <c r="P14" s="28">
        <v>142</v>
      </c>
      <c r="Q14" s="28">
        <v>164</v>
      </c>
      <c r="R14" s="28">
        <v>175</v>
      </c>
      <c r="S14" s="28">
        <v>159</v>
      </c>
      <c r="T14" s="28">
        <v>115</v>
      </c>
      <c r="U14" s="29">
        <v>84.9</v>
      </c>
      <c r="V14" s="28"/>
      <c r="W14" s="27">
        <v>415.31666666666666</v>
      </c>
      <c r="X14" s="29">
        <v>417.79444444444448</v>
      </c>
      <c r="Z14" s="27">
        <v>97.000000000000014</v>
      </c>
      <c r="AA14" s="28">
        <v>88.199999999999989</v>
      </c>
      <c r="AB14" s="28">
        <v>462</v>
      </c>
      <c r="AC14" s="28">
        <v>813</v>
      </c>
      <c r="AD14" s="28">
        <v>755.40000000000009</v>
      </c>
      <c r="AE14" s="28">
        <v>1048.1999999999998</v>
      </c>
      <c r="AF14" s="28">
        <v>914.40000000000009</v>
      </c>
      <c r="AG14" s="28">
        <v>1224.5999999999999</v>
      </c>
      <c r="AH14" s="29">
        <v>481.79999999999995</v>
      </c>
      <c r="AI14" s="28"/>
      <c r="AJ14" s="27">
        <v>84.8</v>
      </c>
      <c r="AK14" s="28">
        <v>247.79999999999998</v>
      </c>
      <c r="AL14" s="28">
        <v>699.59999999999991</v>
      </c>
      <c r="AM14" s="28">
        <v>949.19999999999993</v>
      </c>
      <c r="AN14" s="28">
        <v>886.19999999999993</v>
      </c>
      <c r="AO14" s="28">
        <v>1390.1999999999998</v>
      </c>
      <c r="AP14" s="28">
        <v>1585.8000000000002</v>
      </c>
      <c r="AQ14" s="28">
        <v>499.20000000000005</v>
      </c>
      <c r="AR14" s="29">
        <v>168.60000000000002</v>
      </c>
      <c r="AS14" s="28"/>
      <c r="AT14" s="80">
        <v>2.4625333333333335</v>
      </c>
      <c r="AU14" s="81">
        <v>2.704216666666666</v>
      </c>
      <c r="AW14" s="27">
        <v>307.89999999999998</v>
      </c>
      <c r="AX14" s="28">
        <v>280.2</v>
      </c>
      <c r="AY14" s="28">
        <v>1119</v>
      </c>
      <c r="AZ14" s="28">
        <v>1615</v>
      </c>
      <c r="BA14" s="28">
        <v>1586</v>
      </c>
      <c r="BB14" s="28">
        <v>1723</v>
      </c>
      <c r="BC14" s="28">
        <v>1358</v>
      </c>
      <c r="BD14" s="28">
        <v>1882</v>
      </c>
      <c r="BE14" s="29">
        <v>766.9</v>
      </c>
      <c r="BF14" s="28"/>
      <c r="BG14" s="27">
        <v>311.2</v>
      </c>
      <c r="BH14" s="28">
        <v>616.4</v>
      </c>
      <c r="BI14" s="28">
        <v>1405</v>
      </c>
      <c r="BJ14" s="28">
        <v>1681</v>
      </c>
      <c r="BK14" s="28">
        <v>1545</v>
      </c>
      <c r="BL14" s="28">
        <v>2156</v>
      </c>
      <c r="BM14" s="28">
        <v>2167</v>
      </c>
      <c r="BN14" s="28">
        <v>652.29999999999995</v>
      </c>
      <c r="BO14" s="29">
        <v>279.10000000000002</v>
      </c>
      <c r="BP14" s="28"/>
      <c r="BQ14" s="80">
        <v>4.2634166666666671</v>
      </c>
      <c r="BR14" s="81">
        <v>4.2530916666666672</v>
      </c>
      <c r="BT14" s="80">
        <v>3.1742268041237112</v>
      </c>
      <c r="BU14" s="98">
        <v>3.2022163946954034</v>
      </c>
      <c r="BV14" s="98">
        <v>2.1608819850552914</v>
      </c>
      <c r="BW14" s="98">
        <v>1.9894458840950384</v>
      </c>
      <c r="BX14" s="98">
        <v>2.0478200964006241</v>
      </c>
      <c r="BY14" s="98">
        <v>1.8042219546610905</v>
      </c>
      <c r="BZ14" s="98">
        <v>1.58264033117435</v>
      </c>
      <c r="CA14" s="98">
        <v>1.487532446705625</v>
      </c>
      <c r="CB14" s="81">
        <v>1.6339594475399426</v>
      </c>
      <c r="CC14" s="98"/>
      <c r="CD14" s="80">
        <v>3.6698113207547172</v>
      </c>
      <c r="CE14" s="98">
        <v>2.5182538965630403</v>
      </c>
      <c r="CF14" s="98">
        <v>1.8702345129348814</v>
      </c>
      <c r="CG14" s="98">
        <v>1.7880519277110183</v>
      </c>
      <c r="CH14" s="98">
        <v>1.7639744995793893</v>
      </c>
      <c r="CI14" s="98">
        <v>1.5850507941380745</v>
      </c>
      <c r="CJ14" s="98">
        <v>1.4405203287630197</v>
      </c>
      <c r="CK14" s="98">
        <v>1.4481302752642593</v>
      </c>
      <c r="CL14" s="81">
        <v>1.4858731140908177</v>
      </c>
      <c r="CM14" s="98"/>
      <c r="CN14" s="80">
        <v>5.6911145346896026</v>
      </c>
      <c r="CO14" s="81">
        <v>5.1235558816112956</v>
      </c>
    </row>
    <row r="15" spans="1:93" s="3" customFormat="1" ht="18" customHeight="1" x14ac:dyDescent="0.25">
      <c r="A15" s="37"/>
      <c r="B15" s="33"/>
      <c r="C15" s="27"/>
      <c r="D15" s="28"/>
      <c r="E15" s="28"/>
      <c r="F15" s="28"/>
      <c r="G15" s="28"/>
      <c r="H15" s="28"/>
      <c r="I15" s="28"/>
      <c r="J15" s="28"/>
      <c r="K15" s="29"/>
      <c r="L15" s="28"/>
      <c r="M15" s="27"/>
      <c r="N15" s="28"/>
      <c r="O15" s="28"/>
      <c r="P15" s="28"/>
      <c r="Q15" s="28"/>
      <c r="R15" s="28"/>
      <c r="S15" s="28"/>
      <c r="T15" s="28"/>
      <c r="U15" s="29"/>
      <c r="V15" s="28"/>
      <c r="W15" s="76"/>
      <c r="X15" s="77"/>
      <c r="Z15" s="27"/>
      <c r="AA15" s="28"/>
      <c r="AB15" s="28"/>
      <c r="AC15" s="28"/>
      <c r="AD15" s="28"/>
      <c r="AE15" s="28"/>
      <c r="AF15" s="28"/>
      <c r="AG15" s="28"/>
      <c r="AH15" s="29"/>
      <c r="AI15" s="28"/>
      <c r="AJ15" s="27"/>
      <c r="AK15" s="28"/>
      <c r="AL15" s="28"/>
      <c r="AM15" s="28"/>
      <c r="AN15" s="28"/>
      <c r="AO15" s="28"/>
      <c r="AP15" s="28"/>
      <c r="AQ15" s="28"/>
      <c r="AR15" s="29"/>
      <c r="AS15" s="28"/>
      <c r="AT15" s="80"/>
      <c r="AU15" s="81"/>
      <c r="AW15" s="76"/>
      <c r="AX15" s="94"/>
      <c r="AY15" s="94"/>
      <c r="AZ15" s="94"/>
      <c r="BA15" s="94"/>
      <c r="BB15" s="94"/>
      <c r="BC15" s="94"/>
      <c r="BD15" s="94"/>
      <c r="BE15" s="77"/>
      <c r="BF15" s="28"/>
      <c r="BG15" s="27"/>
      <c r="BH15" s="28"/>
      <c r="BI15" s="28"/>
      <c r="BJ15" s="28"/>
      <c r="BK15" s="28"/>
      <c r="BL15" s="28"/>
      <c r="BM15" s="28"/>
      <c r="BN15" s="28"/>
      <c r="BO15" s="29"/>
      <c r="BP15" s="28"/>
      <c r="BQ15" s="80"/>
      <c r="BR15" s="81"/>
      <c r="BT15" s="100"/>
      <c r="BU15" s="101"/>
      <c r="BV15" s="101"/>
      <c r="BW15" s="101"/>
      <c r="BX15" s="101"/>
      <c r="BY15" s="101"/>
      <c r="BZ15" s="101"/>
      <c r="CA15" s="101"/>
      <c r="CB15" s="102"/>
      <c r="CC15" s="98"/>
      <c r="CD15" s="80"/>
      <c r="CE15" s="98"/>
      <c r="CF15" s="98"/>
      <c r="CG15" s="98"/>
      <c r="CH15" s="98"/>
      <c r="CI15" s="98"/>
      <c r="CJ15" s="98"/>
      <c r="CK15" s="98"/>
      <c r="CL15" s="81"/>
      <c r="CM15" s="98"/>
      <c r="CN15" s="80"/>
      <c r="CO15" s="81"/>
    </row>
    <row r="16" spans="1:93" s="7" customFormat="1" ht="18.75" customHeight="1" x14ac:dyDescent="0.25">
      <c r="A16" s="38" t="s">
        <v>1</v>
      </c>
      <c r="B16" s="39" t="str">
        <f>CONCATENATE("Female n=",COUNTIF(B7:B15,"Female"))</f>
        <v>Female n=4</v>
      </c>
      <c r="C16" s="40">
        <f t="shared" ref="C16" si="0">AVERAGE(C7:C15)</f>
        <v>98.347619047619034</v>
      </c>
      <c r="D16" s="41">
        <f t="shared" ref="D16" si="1">AVERAGE(D7:D15)</f>
        <v>99.785714285714263</v>
      </c>
      <c r="E16" s="41">
        <f t="shared" ref="E16" si="2">AVERAGE(E7:E15)</f>
        <v>120.57142857142857</v>
      </c>
      <c r="F16" s="41">
        <f t="shared" ref="F16" si="3">AVERAGE(F7:F15)</f>
        <v>144.85714285714286</v>
      </c>
      <c r="G16" s="41">
        <f t="shared" ref="G16" si="4">AVERAGE(G7:G15)</f>
        <v>184.57142857142858</v>
      </c>
      <c r="H16" s="41">
        <f t="shared" ref="H16" si="5">AVERAGE(H7:H15)</f>
        <v>177.14285714285714</v>
      </c>
      <c r="I16" s="41">
        <f t="shared" ref="I16" si="6">AVERAGE(I7:I15)</f>
        <v>182.28571428571428</v>
      </c>
      <c r="J16" s="41">
        <f t="shared" ref="J16" si="7">AVERAGE(J7:J15)</f>
        <v>160.28571428571428</v>
      </c>
      <c r="K16" s="42">
        <f t="shared" ref="K16" si="8">AVERAGE(K7:K15)</f>
        <v>123.60000000000001</v>
      </c>
      <c r="L16" s="43"/>
      <c r="M16" s="40">
        <f t="shared" ref="M16:U16" si="9">AVERAGE(M7:M15)</f>
        <v>95.885714285714286</v>
      </c>
      <c r="N16" s="41">
        <f t="shared" si="9"/>
        <v>100</v>
      </c>
      <c r="O16" s="41">
        <f t="shared" si="9"/>
        <v>118.60000000000001</v>
      </c>
      <c r="P16" s="41">
        <f t="shared" si="9"/>
        <v>139.85714285714286</v>
      </c>
      <c r="Q16" s="41">
        <f t="shared" si="9"/>
        <v>164.85714285714286</v>
      </c>
      <c r="R16" s="41">
        <f t="shared" si="9"/>
        <v>166.14285714285714</v>
      </c>
      <c r="S16" s="41">
        <f t="shared" si="9"/>
        <v>152.57142857142858</v>
      </c>
      <c r="T16" s="41">
        <f t="shared" si="9"/>
        <v>120.58571428571429</v>
      </c>
      <c r="U16" s="42">
        <f t="shared" si="9"/>
        <v>98.342857142857142</v>
      </c>
      <c r="V16" s="43"/>
      <c r="W16" s="40">
        <f t="shared" ref="W16:X16" si="10">AVERAGE(W7:W15)</f>
        <v>476.25039682539682</v>
      </c>
      <c r="X16" s="42">
        <f t="shared" si="10"/>
        <v>417.70714285714286</v>
      </c>
      <c r="Z16" s="40">
        <f t="shared" ref="Z16:AH16" si="11">AVERAGE(Z7:Z15)</f>
        <v>160.68571428571428</v>
      </c>
      <c r="AA16" s="41">
        <f t="shared" si="11"/>
        <v>193.1142857142857</v>
      </c>
      <c r="AB16" s="41">
        <f t="shared" si="11"/>
        <v>472.11428571428576</v>
      </c>
      <c r="AC16" s="41">
        <f t="shared" si="11"/>
        <v>728.65714285714296</v>
      </c>
      <c r="AD16" s="41">
        <f t="shared" si="11"/>
        <v>1069.542857142857</v>
      </c>
      <c r="AE16" s="41">
        <f t="shared" si="11"/>
        <v>1054.2</v>
      </c>
      <c r="AF16" s="41">
        <f t="shared" si="11"/>
        <v>1385.0571428571427</v>
      </c>
      <c r="AG16" s="41">
        <f t="shared" si="11"/>
        <v>1199.0571428571427</v>
      </c>
      <c r="AH16" s="42">
        <f t="shared" si="11"/>
        <v>748.62857142857149</v>
      </c>
      <c r="AI16" s="43"/>
      <c r="AJ16" s="40">
        <f t="shared" ref="AJ16:AR16" si="12">AVERAGE(AJ7:AJ15)</f>
        <v>104.28571428571429</v>
      </c>
      <c r="AK16" s="41">
        <f t="shared" si="12"/>
        <v>155.31428571428572</v>
      </c>
      <c r="AL16" s="41">
        <f t="shared" si="12"/>
        <v>420</v>
      </c>
      <c r="AM16" s="41">
        <f t="shared" si="12"/>
        <v>607.02857142857135</v>
      </c>
      <c r="AN16" s="41">
        <f t="shared" si="12"/>
        <v>744.77142857142849</v>
      </c>
      <c r="AO16" s="41">
        <f t="shared" si="12"/>
        <v>882.51428571428562</v>
      </c>
      <c r="AP16" s="41">
        <f t="shared" si="12"/>
        <v>1010.5714285714286</v>
      </c>
      <c r="AQ16" s="41">
        <f t="shared" si="12"/>
        <v>718.37142857142862</v>
      </c>
      <c r="AR16" s="42">
        <f t="shared" si="12"/>
        <v>355.2</v>
      </c>
      <c r="AS16" s="43"/>
      <c r="AT16" s="84">
        <f t="shared" ref="AT16:AU16" si="13">AVERAGE(AT7:AT15)</f>
        <v>2.908233333333333</v>
      </c>
      <c r="AU16" s="85">
        <f t="shared" si="13"/>
        <v>2.0738333333333334</v>
      </c>
      <c r="AW16" s="40">
        <f t="shared" ref="AW16:BE16" si="14">AVERAGE(AW7:AW15)</f>
        <v>432.6</v>
      </c>
      <c r="AX16" s="41">
        <f t="shared" si="14"/>
        <v>480.49999999999994</v>
      </c>
      <c r="AY16" s="41">
        <f t="shared" si="14"/>
        <v>1094.8428571428572</v>
      </c>
      <c r="AZ16" s="41">
        <f t="shared" si="14"/>
        <v>1422.1571428571428</v>
      </c>
      <c r="BA16" s="41">
        <f t="shared" si="14"/>
        <v>1797.0285714285715</v>
      </c>
      <c r="BB16" s="41">
        <f t="shared" si="14"/>
        <v>1698.5714285714287</v>
      </c>
      <c r="BC16" s="41">
        <f t="shared" si="14"/>
        <v>1924.1428571428571</v>
      </c>
      <c r="BD16" s="41">
        <f t="shared" si="14"/>
        <v>1552.5857142857144</v>
      </c>
      <c r="BE16" s="42">
        <f t="shared" si="14"/>
        <v>1060.1142857142856</v>
      </c>
      <c r="BF16" s="43"/>
      <c r="BG16" s="40">
        <f t="shared" ref="BG16:BO16" si="15">AVERAGE(BG7:BG15)</f>
        <v>349.90000000000003</v>
      </c>
      <c r="BH16" s="41">
        <f t="shared" si="15"/>
        <v>459.78571428571428</v>
      </c>
      <c r="BI16" s="41">
        <f t="shared" si="15"/>
        <v>1004.4285714285714</v>
      </c>
      <c r="BJ16" s="41">
        <f t="shared" si="15"/>
        <v>1242.6428571428571</v>
      </c>
      <c r="BK16" s="41">
        <f t="shared" si="15"/>
        <v>1367.2</v>
      </c>
      <c r="BL16" s="41">
        <f t="shared" si="15"/>
        <v>1625.4714285714285</v>
      </c>
      <c r="BM16" s="41">
        <f t="shared" si="15"/>
        <v>1597.2857142857142</v>
      </c>
      <c r="BN16" s="41">
        <f t="shared" si="15"/>
        <v>1015.6</v>
      </c>
      <c r="BO16" s="42">
        <f t="shared" si="15"/>
        <v>582.65714285714284</v>
      </c>
      <c r="BP16" s="43"/>
      <c r="BQ16" s="84">
        <f t="shared" ref="BQ16:BR16" si="16">AVERAGE(BQ7:BQ15)</f>
        <v>4.5238523809523814</v>
      </c>
      <c r="BR16" s="85">
        <f t="shared" si="16"/>
        <v>3.6358511904761905</v>
      </c>
      <c r="BT16" s="84">
        <f t="shared" ref="BT16:CB16" si="17">AVERAGE(BT7:BT15)</f>
        <v>3.1400328369206689</v>
      </c>
      <c r="BU16" s="103">
        <f t="shared" si="17"/>
        <v>2.9071775679504919</v>
      </c>
      <c r="BV16" s="103">
        <f t="shared" si="17"/>
        <v>2.1743754009074898</v>
      </c>
      <c r="BW16" s="103">
        <f t="shared" si="17"/>
        <v>2.0039848797637942</v>
      </c>
      <c r="BX16" s="103">
        <f t="shared" si="17"/>
        <v>1.8011497765027908</v>
      </c>
      <c r="BY16" s="103">
        <f t="shared" si="17"/>
        <v>1.7493473101904693</v>
      </c>
      <c r="BZ16" s="103">
        <f t="shared" si="17"/>
        <v>1.5285928892455465</v>
      </c>
      <c r="CA16" s="103">
        <f t="shared" si="17"/>
        <v>1.4178032121895614</v>
      </c>
      <c r="CB16" s="85">
        <f t="shared" si="17"/>
        <v>1.5727906791961819</v>
      </c>
      <c r="CC16" s="104"/>
      <c r="CD16" s="84">
        <f t="shared" ref="CD16:CL16" si="18">AVERAGE(CD7:CD15)</f>
        <v>3.3786713441737288</v>
      </c>
      <c r="CE16" s="103">
        <f t="shared" si="18"/>
        <v>3.0690824498176092</v>
      </c>
      <c r="CF16" s="103">
        <f t="shared" si="18"/>
        <v>2.3323123151841365</v>
      </c>
      <c r="CG16" s="103">
        <f t="shared" si="18"/>
        <v>2.1183473273922675</v>
      </c>
      <c r="CH16" s="103">
        <f t="shared" si="18"/>
        <v>1.9374892706398252</v>
      </c>
      <c r="CI16" s="103">
        <f t="shared" si="18"/>
        <v>1.8475984574867066</v>
      </c>
      <c r="CJ16" s="103">
        <f t="shared" si="18"/>
        <v>1.7240827611376299</v>
      </c>
      <c r="CK16" s="103">
        <f t="shared" si="18"/>
        <v>1.5422150673349233</v>
      </c>
      <c r="CL16" s="85">
        <f t="shared" si="18"/>
        <v>1.5517673505861391</v>
      </c>
      <c r="CM16" s="104"/>
      <c r="CN16" s="84">
        <f t="shared" ref="CN16:CO16" si="19">AVERAGE(CN7:CN15)</f>
        <v>5.4182341216708805</v>
      </c>
      <c r="CO16" s="85">
        <f t="shared" si="19"/>
        <v>5.8015387979249358</v>
      </c>
    </row>
    <row r="17" spans="1:93" s="7" customFormat="1" ht="18.75" customHeight="1" x14ac:dyDescent="0.25">
      <c r="A17" s="44" t="s">
        <v>2</v>
      </c>
      <c r="B17" s="45" t="str">
        <f>CONCATENATE("Male n=",COUNTIF(B7:B15,"Male"))</f>
        <v>Male n=4</v>
      </c>
      <c r="C17" s="46">
        <f t="shared" ref="C17:K17" si="20">STDEV(C7:C15)</f>
        <v>13.945128674795956</v>
      </c>
      <c r="D17" s="47">
        <f t="shared" si="20"/>
        <v>14.05814456361267</v>
      </c>
      <c r="E17" s="47">
        <f t="shared" si="20"/>
        <v>15.064938796834909</v>
      </c>
      <c r="F17" s="47">
        <f t="shared" si="20"/>
        <v>18.451996923807148</v>
      </c>
      <c r="G17" s="47">
        <f t="shared" si="20"/>
        <v>27.011461412131116</v>
      </c>
      <c r="H17" s="47">
        <f t="shared" si="20"/>
        <v>31.782744644584348</v>
      </c>
      <c r="I17" s="47">
        <f t="shared" si="20"/>
        <v>32.092129282812685</v>
      </c>
      <c r="J17" s="47">
        <f t="shared" si="20"/>
        <v>29.84802777244693</v>
      </c>
      <c r="K17" s="48">
        <f t="shared" si="20"/>
        <v>32.897618961458768</v>
      </c>
      <c r="L17" s="49"/>
      <c r="M17" s="46">
        <f t="shared" ref="M17:U17" si="21">STDEV(M7:M15)</f>
        <v>8.7751302014790671</v>
      </c>
      <c r="N17" s="47">
        <f t="shared" si="21"/>
        <v>9.8949482060291736</v>
      </c>
      <c r="O17" s="47">
        <f t="shared" si="21"/>
        <v>16.883522539249164</v>
      </c>
      <c r="P17" s="47">
        <f t="shared" si="21"/>
        <v>19.368604935380738</v>
      </c>
      <c r="Q17" s="47">
        <f t="shared" si="21"/>
        <v>16.816941571210972</v>
      </c>
      <c r="R17" s="47">
        <f t="shared" si="21"/>
        <v>15.004761149143867</v>
      </c>
      <c r="S17" s="47">
        <f t="shared" si="21"/>
        <v>20.288396871587668</v>
      </c>
      <c r="T17" s="47">
        <f t="shared" si="21"/>
        <v>39.690906959127226</v>
      </c>
      <c r="U17" s="48">
        <f t="shared" si="21"/>
        <v>38.364951763419718</v>
      </c>
      <c r="V17" s="49"/>
      <c r="W17" s="46">
        <f>STDEV(W7:W15)</f>
        <v>72.725861190335465</v>
      </c>
      <c r="X17" s="48">
        <f>STDEV(X7:X15)</f>
        <v>30.077845326219101</v>
      </c>
      <c r="Z17" s="46">
        <f t="shared" ref="Z17:AH17" si="22">STDEV(Z7:Z15)</f>
        <v>115.01262870617627</v>
      </c>
      <c r="AA17" s="47">
        <f t="shared" si="22"/>
        <v>116.14220347733817</v>
      </c>
      <c r="AB17" s="47">
        <f t="shared" si="22"/>
        <v>186.0649656130123</v>
      </c>
      <c r="AC17" s="47">
        <f t="shared" si="22"/>
        <v>406.16570861797612</v>
      </c>
      <c r="AD17" s="47">
        <f t="shared" si="22"/>
        <v>606.17045693199452</v>
      </c>
      <c r="AE17" s="47">
        <f t="shared" si="22"/>
        <v>352.14002896575141</v>
      </c>
      <c r="AF17" s="47">
        <f t="shared" si="22"/>
        <v>511.24117875728916</v>
      </c>
      <c r="AG17" s="47">
        <f t="shared" si="22"/>
        <v>512.80333740835101</v>
      </c>
      <c r="AH17" s="48">
        <f t="shared" si="22"/>
        <v>421.0409549132786</v>
      </c>
      <c r="AI17" s="49"/>
      <c r="AJ17" s="46">
        <f t="shared" ref="AJ17:AR17" si="23">STDEV(AJ7:AJ15)</f>
        <v>37.538932171432712</v>
      </c>
      <c r="AK17" s="47">
        <f t="shared" si="23"/>
        <v>51.658604593730836</v>
      </c>
      <c r="AL17" s="47">
        <f t="shared" si="23"/>
        <v>167.84921805001068</v>
      </c>
      <c r="AM17" s="47">
        <f t="shared" si="23"/>
        <v>281.37755012489129</v>
      </c>
      <c r="AN17" s="47">
        <f t="shared" si="23"/>
        <v>236.03162015773577</v>
      </c>
      <c r="AO17" s="47">
        <f t="shared" si="23"/>
        <v>293.6363932290605</v>
      </c>
      <c r="AP17" s="47">
        <f t="shared" si="23"/>
        <v>430.12254732144152</v>
      </c>
      <c r="AQ17" s="47">
        <f t="shared" si="23"/>
        <v>279.890345875462</v>
      </c>
      <c r="AR17" s="48">
        <f t="shared" si="23"/>
        <v>252.69024516193727</v>
      </c>
      <c r="AS17" s="49"/>
      <c r="AT17" s="86">
        <f>STDEV(AT7:AT15)</f>
        <v>1.0421413826739072</v>
      </c>
      <c r="AU17" s="87">
        <f>STDEV(AU7:AU15)</f>
        <v>0.52321085881103158</v>
      </c>
      <c r="AW17" s="46">
        <f t="shared" ref="AW17:BE17" si="24">STDEV(AW7:AW15)</f>
        <v>185.65543353212149</v>
      </c>
      <c r="AX17" s="47">
        <f t="shared" si="24"/>
        <v>178.45496163831774</v>
      </c>
      <c r="AY17" s="47">
        <f t="shared" si="24"/>
        <v>461.11648151395434</v>
      </c>
      <c r="AZ17" s="47">
        <f t="shared" si="24"/>
        <v>762.30138802869556</v>
      </c>
      <c r="BA17" s="47">
        <f t="shared" si="24"/>
        <v>852.98140213075681</v>
      </c>
      <c r="BB17" s="47">
        <f t="shared" si="24"/>
        <v>301.70894205224585</v>
      </c>
      <c r="BC17" s="47">
        <f t="shared" si="24"/>
        <v>654.78073392839656</v>
      </c>
      <c r="BD17" s="47">
        <f t="shared" si="24"/>
        <v>712.66722114549202</v>
      </c>
      <c r="BE17" s="48">
        <f t="shared" si="24"/>
        <v>246.3054501262715</v>
      </c>
      <c r="BF17" s="49"/>
      <c r="BG17" s="46">
        <f t="shared" ref="BG17:BO17" si="25">STDEV(BG7:BG15)</f>
        <v>161.94719303937717</v>
      </c>
      <c r="BH17" s="47">
        <f t="shared" si="25"/>
        <v>131.19442859831395</v>
      </c>
      <c r="BI17" s="47">
        <f t="shared" si="25"/>
        <v>376.67487622743374</v>
      </c>
      <c r="BJ17" s="47">
        <f t="shared" si="25"/>
        <v>598.53880369096316</v>
      </c>
      <c r="BK17" s="47">
        <f t="shared" si="25"/>
        <v>360.97822649018593</v>
      </c>
      <c r="BL17" s="47">
        <f t="shared" si="25"/>
        <v>594.20307054711463</v>
      </c>
      <c r="BM17" s="47">
        <f t="shared" si="25"/>
        <v>663.37388007209393</v>
      </c>
      <c r="BN17" s="47">
        <f t="shared" si="25"/>
        <v>475.85855391422052</v>
      </c>
      <c r="BO17" s="48">
        <f t="shared" si="25"/>
        <v>422.68306037007153</v>
      </c>
      <c r="BP17" s="49"/>
      <c r="BQ17" s="86">
        <f>STDEV(BQ7:BQ15)</f>
        <v>1.3752651173847326</v>
      </c>
      <c r="BR17" s="87">
        <f>STDEV(BR7:BR15)</f>
        <v>1.0561858521768916</v>
      </c>
      <c r="BT17" s="86">
        <f t="shared" ref="BT17:CB17" si="26">STDEV(BT7:BT15)</f>
        <v>0.86742751686677033</v>
      </c>
      <c r="BU17" s="105">
        <f t="shared" si="26"/>
        <v>0.84325873225316061</v>
      </c>
      <c r="BV17" s="105">
        <f t="shared" si="26"/>
        <v>0.41636866272774919</v>
      </c>
      <c r="BW17" s="105">
        <f t="shared" si="26"/>
        <v>0.35446656989960112</v>
      </c>
      <c r="BX17" s="105">
        <f t="shared" si="26"/>
        <v>0.2895609364764537</v>
      </c>
      <c r="BY17" s="105">
        <f t="shared" si="26"/>
        <v>0.39150970998584783</v>
      </c>
      <c r="BZ17" s="105">
        <f t="shared" si="26"/>
        <v>0.31826248837960791</v>
      </c>
      <c r="CA17" s="105">
        <f t="shared" si="26"/>
        <v>0.26074773800566642</v>
      </c>
      <c r="CB17" s="87">
        <f t="shared" si="26"/>
        <v>0.49064078878522394</v>
      </c>
      <c r="CC17" s="106"/>
      <c r="CD17" s="86">
        <f t="shared" ref="CD17:CL17" si="27">STDEV(CD7:CD15)</f>
        <v>0.71287482778047573</v>
      </c>
      <c r="CE17" s="105">
        <f t="shared" si="27"/>
        <v>0.94170384047943534</v>
      </c>
      <c r="CF17" s="105">
        <f t="shared" si="27"/>
        <v>0.47775919201120798</v>
      </c>
      <c r="CG17" s="105">
        <f t="shared" si="27"/>
        <v>0.31710346210642215</v>
      </c>
      <c r="CH17" s="105">
        <f t="shared" si="27"/>
        <v>0.25797370223899607</v>
      </c>
      <c r="CI17" s="105">
        <f t="shared" si="27"/>
        <v>0.34885171093754919</v>
      </c>
      <c r="CJ17" s="105">
        <f t="shared" si="27"/>
        <v>0.36487982226583127</v>
      </c>
      <c r="CK17" s="105">
        <f t="shared" si="27"/>
        <v>0.20720062187363111</v>
      </c>
      <c r="CL17" s="87">
        <f t="shared" si="27"/>
        <v>0.21542759717239882</v>
      </c>
      <c r="CM17" s="106"/>
      <c r="CN17" s="86">
        <f>STDEV(CN7:CN15)</f>
        <v>1.0144966032849843</v>
      </c>
      <c r="CO17" s="87">
        <f>STDEV(CO7:CO15)</f>
        <v>0.97142106224750824</v>
      </c>
    </row>
    <row r="18" spans="1:93" s="7" customFormat="1" ht="18" customHeight="1" x14ac:dyDescent="0.25">
      <c r="A18" s="50" t="s">
        <v>3</v>
      </c>
      <c r="B18" s="51" t="s">
        <v>0</v>
      </c>
      <c r="C18" s="52">
        <f t="shared" ref="C18:K18" si="28">C17/SQRT(COUNT(C7:C15))</f>
        <v>5.270763210615117</v>
      </c>
      <c r="D18" s="53">
        <f t="shared" si="28"/>
        <v>5.3134792014733954</v>
      </c>
      <c r="E18" s="53">
        <f t="shared" si="28"/>
        <v>5.6940116532619678</v>
      </c>
      <c r="F18" s="53">
        <f t="shared" si="28"/>
        <v>6.9741992932746504</v>
      </c>
      <c r="G18" s="53">
        <f t="shared" si="28"/>
        <v>10.209372777845214</v>
      </c>
      <c r="H18" s="53">
        <f t="shared" si="28"/>
        <v>12.01274833037716</v>
      </c>
      <c r="I18" s="53">
        <f t="shared" si="28"/>
        <v>12.129684732122286</v>
      </c>
      <c r="J18" s="53">
        <f t="shared" si="28"/>
        <v>11.281494087377682</v>
      </c>
      <c r="K18" s="54">
        <f t="shared" si="28"/>
        <v>12.434131214026124</v>
      </c>
      <c r="L18" s="55"/>
      <c r="M18" s="52">
        <f t="shared" ref="M18:U18" si="29">M17/SQRT(COUNT(M7:M15))</f>
        <v>3.3166874621893894</v>
      </c>
      <c r="N18" s="53">
        <f t="shared" si="29"/>
        <v>3.7399388841454146</v>
      </c>
      <c r="O18" s="53">
        <f t="shared" si="29"/>
        <v>6.3813716990867198</v>
      </c>
      <c r="P18" s="53">
        <f t="shared" si="29"/>
        <v>7.3206445573250978</v>
      </c>
      <c r="Q18" s="53">
        <f t="shared" si="29"/>
        <v>6.3562064585897202</v>
      </c>
      <c r="R18" s="53">
        <f t="shared" si="29"/>
        <v>5.6712666403654879</v>
      </c>
      <c r="S18" s="53">
        <f t="shared" si="29"/>
        <v>7.6682932317716874</v>
      </c>
      <c r="T18" s="53">
        <f t="shared" si="29"/>
        <v>15.001752732064791</v>
      </c>
      <c r="U18" s="54">
        <f t="shared" si="29"/>
        <v>14.500588775285356</v>
      </c>
      <c r="V18" s="55"/>
      <c r="W18" s="52">
        <f>W17/SQRT(COUNT(W7:W15))</f>
        <v>27.487791798947352</v>
      </c>
      <c r="X18" s="54">
        <f>X17/SQRT(COUNT(X7:X15))</f>
        <v>11.368356957977451</v>
      </c>
      <c r="Z18" s="52">
        <f t="shared" ref="Z18:AH18" si="30">Z17/SQRT(COUNT(Z7:Z15))</f>
        <v>43.470687598335829</v>
      </c>
      <c r="AA18" s="53">
        <f t="shared" si="30"/>
        <v>43.897626731442557</v>
      </c>
      <c r="AB18" s="53">
        <f t="shared" si="30"/>
        <v>70.325946673402171</v>
      </c>
      <c r="AC18" s="53">
        <f t="shared" si="30"/>
        <v>153.51620801221267</v>
      </c>
      <c r="AD18" s="53">
        <f t="shared" si="30"/>
        <v>229.11089730806376</v>
      </c>
      <c r="AE18" s="53">
        <f t="shared" si="30"/>
        <v>133.09642047349425</v>
      </c>
      <c r="AF18" s="53">
        <f t="shared" si="30"/>
        <v>193.23100270961493</v>
      </c>
      <c r="AG18" s="53">
        <f t="shared" si="30"/>
        <v>193.82144318092031</v>
      </c>
      <c r="AH18" s="54">
        <f t="shared" si="30"/>
        <v>159.13852263909914</v>
      </c>
      <c r="AI18" s="55"/>
      <c r="AJ18" s="52">
        <f t="shared" ref="AJ18:AR18" si="31">AJ17/SQRT(COUNT(AJ7:AJ15))</f>
        <v>14.188382715504691</v>
      </c>
      <c r="AK18" s="53">
        <f t="shared" si="31"/>
        <v>19.525117261661521</v>
      </c>
      <c r="AL18" s="53">
        <f t="shared" si="31"/>
        <v>63.441041245283152</v>
      </c>
      <c r="AM18" s="53">
        <f t="shared" si="31"/>
        <v>106.35071744958195</v>
      </c>
      <c r="AN18" s="53">
        <f t="shared" si="31"/>
        <v>89.211566926432695</v>
      </c>
      <c r="AO18" s="53">
        <f t="shared" si="31"/>
        <v>110.98412462315207</v>
      </c>
      <c r="AP18" s="53">
        <f t="shared" si="31"/>
        <v>162.57104192773502</v>
      </c>
      <c r="AQ18" s="53">
        <f t="shared" si="31"/>
        <v>105.78860707918933</v>
      </c>
      <c r="AR18" s="54">
        <f t="shared" si="31"/>
        <v>95.50793534720404</v>
      </c>
      <c r="AS18" s="55"/>
      <c r="AT18" s="88">
        <f>AT17/SQRT(COUNT(AT7:AT15))</f>
        <v>0.39389241850345075</v>
      </c>
      <c r="AU18" s="89">
        <f>AU17/SQRT(COUNT(AU7:AU15))</f>
        <v>0.19775511652321673</v>
      </c>
      <c r="AW18" s="52">
        <f t="shared" ref="AW18:BE18" si="32">AW17/SQRT(COUNT(AW7:AW15))</f>
        <v>70.171158096267916</v>
      </c>
      <c r="AX18" s="53">
        <f t="shared" si="32"/>
        <v>67.449635531508619</v>
      </c>
      <c r="AY18" s="53">
        <f t="shared" si="32"/>
        <v>174.28564793129081</v>
      </c>
      <c r="AZ18" s="53">
        <f t="shared" si="32"/>
        <v>288.12284240046836</v>
      </c>
      <c r="BA18" s="53">
        <f t="shared" si="32"/>
        <v>322.3966661430232</v>
      </c>
      <c r="BB18" s="53">
        <f t="shared" si="32"/>
        <v>114.03526128494858</v>
      </c>
      <c r="BC18" s="53">
        <f t="shared" si="32"/>
        <v>247.48385503584143</v>
      </c>
      <c r="BD18" s="53">
        <f t="shared" si="32"/>
        <v>269.36289067120629</v>
      </c>
      <c r="BE18" s="54">
        <f t="shared" si="32"/>
        <v>93.094709656276706</v>
      </c>
      <c r="BF18" s="55"/>
      <c r="BG18" s="52">
        <f t="shared" ref="BG18:BO18" si="33">BG17/SQRT(COUNT(BG7:BG15))</f>
        <v>61.21028547245178</v>
      </c>
      <c r="BH18" s="53">
        <f t="shared" si="33"/>
        <v>49.586833066908419</v>
      </c>
      <c r="BI18" s="53">
        <f t="shared" si="33"/>
        <v>142.36972108911789</v>
      </c>
      <c r="BJ18" s="53">
        <f t="shared" si="33"/>
        <v>226.2264035126282</v>
      </c>
      <c r="BK18" s="53">
        <f t="shared" si="33"/>
        <v>136.4369451431686</v>
      </c>
      <c r="BL18" s="53">
        <f t="shared" si="33"/>
        <v>224.58765041980485</v>
      </c>
      <c r="BM18" s="53">
        <f t="shared" si="33"/>
        <v>250.73175898953528</v>
      </c>
      <c r="BN18" s="53">
        <f t="shared" si="33"/>
        <v>179.8576275571213</v>
      </c>
      <c r="BO18" s="54">
        <f t="shared" si="33"/>
        <v>159.75918016270145</v>
      </c>
      <c r="BP18" s="55"/>
      <c r="BQ18" s="88">
        <f>BQ17/SQRT(COUNT(BQ7:BQ15))</f>
        <v>0.51980135534029348</v>
      </c>
      <c r="BR18" s="89">
        <f>BR17/SQRT(COUNT(BR7:BR15))</f>
        <v>0.39920072901784043</v>
      </c>
      <c r="BT18" s="88">
        <f t="shared" ref="BT18:CB18" si="34">BT17/SQRT(COUNT(BT7:BT15))</f>
        <v>0.32785678428625137</v>
      </c>
      <c r="BU18" s="107">
        <f t="shared" si="34"/>
        <v>0.31872184234649487</v>
      </c>
      <c r="BV18" s="107">
        <f t="shared" si="34"/>
        <v>0.1573725621854504</v>
      </c>
      <c r="BW18" s="107">
        <f t="shared" si="34"/>
        <v>0.13397577029149113</v>
      </c>
      <c r="BX18" s="107">
        <f t="shared" si="34"/>
        <v>0.10944374675938114</v>
      </c>
      <c r="BY18" s="107">
        <f t="shared" si="34"/>
        <v>0.14797676121279635</v>
      </c>
      <c r="BZ18" s="107">
        <f t="shared" si="34"/>
        <v>0.1202919136990038</v>
      </c>
      <c r="CA18" s="107">
        <f t="shared" si="34"/>
        <v>9.8553381383659752E-2</v>
      </c>
      <c r="CB18" s="89">
        <f t="shared" si="34"/>
        <v>0.18544478717003873</v>
      </c>
      <c r="CC18" s="108"/>
      <c r="CD18" s="88">
        <f t="shared" ref="CD18:CL18" si="35">CD17/SQRT(COUNT(CD7:CD15))</f>
        <v>0.26944135860359114</v>
      </c>
      <c r="CE18" s="107">
        <f t="shared" si="35"/>
        <v>0.35593059579757513</v>
      </c>
      <c r="CF18" s="107">
        <f t="shared" si="35"/>
        <v>0.18057600123383041</v>
      </c>
      <c r="CG18" s="107">
        <f t="shared" si="35"/>
        <v>0.11985384294445529</v>
      </c>
      <c r="CH18" s="107">
        <f t="shared" si="35"/>
        <v>9.7504894417001442E-2</v>
      </c>
      <c r="CI18" s="107">
        <f t="shared" si="35"/>
        <v>0.13185355308287805</v>
      </c>
      <c r="CJ18" s="107">
        <f t="shared" si="35"/>
        <v>0.13791160973440542</v>
      </c>
      <c r="CK18" s="107">
        <f t="shared" si="35"/>
        <v>7.8314473853651145E-2</v>
      </c>
      <c r="CL18" s="89">
        <f t="shared" si="35"/>
        <v>8.1423978236909805E-2</v>
      </c>
      <c r="CM18" s="108"/>
      <c r="CN18" s="88">
        <f>CN17/SQRT(COUNT(CN7:CN15))</f>
        <v>0.38344367403026014</v>
      </c>
      <c r="CO18" s="89">
        <f>CO17/SQRT(COUNT(CO7:CO15))</f>
        <v>0.36716264986244312</v>
      </c>
    </row>
    <row r="19" spans="1:93" s="4" customFormat="1" ht="15" x14ac:dyDescent="0.25">
      <c r="A19" s="56"/>
      <c r="B19" s="56"/>
      <c r="C19" s="57"/>
      <c r="D19" s="57"/>
      <c r="E19" s="57"/>
      <c r="F19" s="57"/>
      <c r="G19" s="57"/>
      <c r="H19" s="57"/>
      <c r="I19" s="57"/>
      <c r="J19" s="57"/>
      <c r="K19" s="57"/>
      <c r="L19" s="58"/>
      <c r="M19" s="57"/>
      <c r="N19" s="57"/>
      <c r="O19" s="57"/>
      <c r="P19" s="57"/>
      <c r="Q19" s="57"/>
      <c r="R19" s="57"/>
      <c r="S19" s="57"/>
      <c r="T19" s="57"/>
      <c r="U19" s="57"/>
      <c r="V19" s="58"/>
      <c r="W19" s="57"/>
      <c r="X19" s="57"/>
      <c r="Z19" s="57"/>
      <c r="AA19" s="57"/>
      <c r="AB19" s="57"/>
      <c r="AC19" s="57"/>
      <c r="AD19" s="57"/>
      <c r="AE19" s="57"/>
      <c r="AF19" s="57"/>
      <c r="AG19" s="57"/>
      <c r="AH19" s="57"/>
      <c r="AI19" s="58"/>
      <c r="AJ19" s="57"/>
      <c r="AK19" s="57"/>
      <c r="AL19" s="57"/>
      <c r="AM19" s="57"/>
      <c r="AN19" s="57"/>
      <c r="AO19" s="57"/>
      <c r="AP19" s="57"/>
      <c r="AQ19" s="57"/>
      <c r="AR19" s="57"/>
      <c r="AS19" s="58"/>
      <c r="AT19" s="57"/>
      <c r="AU19" s="57"/>
      <c r="AW19" s="57"/>
      <c r="AX19" s="57"/>
      <c r="AY19" s="57"/>
      <c r="AZ19" s="57"/>
      <c r="BA19" s="57"/>
      <c r="BB19" s="57"/>
      <c r="BC19" s="57"/>
      <c r="BD19" s="57"/>
      <c r="BE19" s="57"/>
      <c r="BF19" s="58"/>
      <c r="BG19" s="57"/>
      <c r="BH19" s="57"/>
      <c r="BI19" s="57"/>
      <c r="BJ19" s="57"/>
      <c r="BK19" s="57"/>
      <c r="BL19" s="57"/>
      <c r="BM19" s="57"/>
      <c r="BN19" s="57"/>
      <c r="BO19" s="57"/>
      <c r="BP19" s="58"/>
      <c r="BQ19" s="57"/>
      <c r="BR19" s="57"/>
      <c r="BT19" s="109"/>
      <c r="BU19" s="109"/>
      <c r="BV19" s="109"/>
      <c r="BW19" s="109"/>
      <c r="BX19" s="109"/>
      <c r="BY19" s="109"/>
      <c r="BZ19" s="109"/>
      <c r="CA19" s="109"/>
      <c r="CB19" s="109"/>
      <c r="CC19" s="110"/>
      <c r="CD19" s="109"/>
      <c r="CE19" s="109"/>
      <c r="CF19" s="109"/>
      <c r="CG19" s="109"/>
      <c r="CH19" s="109"/>
      <c r="CI19" s="109"/>
      <c r="CJ19" s="109"/>
      <c r="CK19" s="109"/>
      <c r="CL19" s="109"/>
      <c r="CM19" s="110"/>
      <c r="CN19" s="109"/>
      <c r="CO19" s="109"/>
    </row>
    <row r="20" spans="1:93" s="4" customFormat="1" ht="15" x14ac:dyDescent="0.25">
      <c r="A20" s="56"/>
      <c r="B20" s="56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7"/>
      <c r="N20" s="57"/>
      <c r="O20" s="57"/>
      <c r="P20" s="57"/>
      <c r="Q20" s="57"/>
      <c r="R20" s="57"/>
      <c r="S20" s="57"/>
      <c r="T20" s="57"/>
      <c r="U20" s="57"/>
      <c r="V20" s="58"/>
      <c r="W20" s="57"/>
      <c r="X20" s="57"/>
      <c r="Z20" s="57"/>
      <c r="AA20" s="57"/>
      <c r="AB20" s="57"/>
      <c r="AC20" s="57"/>
      <c r="AD20" s="57"/>
      <c r="AE20" s="57"/>
      <c r="AF20" s="57"/>
      <c r="AG20" s="57"/>
      <c r="AH20" s="57"/>
      <c r="AI20" s="58"/>
      <c r="AJ20" s="57"/>
      <c r="AK20" s="57"/>
      <c r="AL20" s="57"/>
      <c r="AM20" s="57"/>
      <c r="AN20" s="57"/>
      <c r="AO20" s="57"/>
      <c r="AP20" s="57"/>
      <c r="AQ20" s="57"/>
      <c r="AR20" s="57"/>
      <c r="AS20" s="58"/>
      <c r="AT20" s="57"/>
      <c r="AU20" s="57"/>
      <c r="AW20" s="57"/>
      <c r="AX20" s="57"/>
      <c r="AY20" s="57"/>
      <c r="AZ20" s="57"/>
      <c r="BA20" s="57"/>
      <c r="BB20" s="57"/>
      <c r="BC20" s="57"/>
      <c r="BD20" s="57"/>
      <c r="BE20" s="57"/>
      <c r="BF20" s="58"/>
      <c r="BG20" s="90"/>
      <c r="BH20" s="90"/>
      <c r="BI20" s="90"/>
      <c r="BJ20" s="90"/>
      <c r="BK20" s="90"/>
      <c r="BL20" s="90"/>
      <c r="BM20" s="90"/>
      <c r="BN20" s="90"/>
      <c r="BO20" s="90"/>
      <c r="BP20" s="58"/>
      <c r="BQ20" s="57"/>
      <c r="BR20" s="57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10"/>
      <c r="CN20" s="109"/>
      <c r="CO20" s="109"/>
    </row>
    <row r="21" spans="1:93" ht="15" x14ac:dyDescent="0.25">
      <c r="A21" s="59"/>
      <c r="B21" s="59"/>
      <c r="C21" s="60"/>
      <c r="D21" s="60"/>
      <c r="E21" s="60"/>
      <c r="F21" s="60"/>
      <c r="G21" s="60"/>
      <c r="H21" s="60"/>
      <c r="I21" s="60"/>
      <c r="J21" s="60"/>
      <c r="K21" s="61"/>
      <c r="L21" s="62"/>
      <c r="M21" s="60"/>
      <c r="N21" s="60"/>
      <c r="O21" s="60"/>
      <c r="P21" s="60"/>
      <c r="Q21" s="60"/>
      <c r="R21" s="60"/>
      <c r="S21" s="60"/>
      <c r="T21" s="60"/>
      <c r="U21" s="61"/>
      <c r="V21" s="62"/>
      <c r="W21" s="60"/>
      <c r="X21" s="60"/>
      <c r="Z21" s="60"/>
      <c r="AA21" s="60"/>
      <c r="AB21" s="60"/>
      <c r="AC21" s="60"/>
      <c r="AD21" s="60"/>
      <c r="AE21" s="60"/>
      <c r="AF21" s="60"/>
      <c r="AG21" s="60"/>
      <c r="AH21" s="61"/>
      <c r="AI21" s="62"/>
      <c r="AJ21" s="60"/>
      <c r="AK21" s="60"/>
      <c r="AL21" s="60"/>
      <c r="AM21" s="60"/>
      <c r="AN21" s="60"/>
      <c r="AO21" s="60"/>
      <c r="AP21" s="60"/>
      <c r="AQ21" s="60"/>
      <c r="AR21" s="61"/>
      <c r="AS21" s="62"/>
      <c r="AT21" s="60"/>
      <c r="AU21" s="60"/>
      <c r="AW21" s="60"/>
      <c r="AX21" s="60"/>
      <c r="AY21" s="60"/>
      <c r="AZ21" s="60"/>
      <c r="BA21" s="60"/>
      <c r="BB21" s="60"/>
      <c r="BC21" s="60"/>
      <c r="BD21" s="60"/>
      <c r="BE21" s="61"/>
      <c r="BF21" s="62"/>
      <c r="BG21" s="60"/>
      <c r="BH21" s="60"/>
      <c r="BI21" s="60"/>
      <c r="BJ21" s="60"/>
      <c r="BK21" s="60"/>
      <c r="BL21" s="60"/>
      <c r="BM21" s="60"/>
      <c r="BN21" s="60"/>
      <c r="BO21" s="61"/>
      <c r="BP21" s="62"/>
      <c r="BQ21" s="60"/>
      <c r="BR21" s="60"/>
      <c r="BT21" s="111"/>
      <c r="BU21" s="111"/>
      <c r="BV21" s="111"/>
      <c r="BW21" s="111"/>
      <c r="BX21" s="111"/>
      <c r="BY21" s="111"/>
      <c r="BZ21" s="111"/>
      <c r="CA21" s="111"/>
      <c r="CB21" s="112"/>
      <c r="CC21" s="113"/>
      <c r="CD21" s="111"/>
      <c r="CE21" s="111"/>
      <c r="CF21" s="111"/>
      <c r="CG21" s="111"/>
      <c r="CH21" s="111"/>
      <c r="CI21" s="111"/>
      <c r="CJ21" s="111"/>
      <c r="CK21" s="111"/>
      <c r="CL21" s="112"/>
      <c r="CM21" s="113"/>
      <c r="CN21" s="111"/>
      <c r="CO21" s="111"/>
    </row>
    <row r="22" spans="1:93" ht="21.75" customHeight="1" x14ac:dyDescent="0.25">
      <c r="A22" s="63"/>
      <c r="B22" s="63"/>
      <c r="C22" s="140" t="s">
        <v>10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2"/>
      <c r="Z22" s="140" t="s">
        <v>10</v>
      </c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2"/>
      <c r="AW22" s="124" t="s">
        <v>12</v>
      </c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6"/>
      <c r="BT22" s="143" t="s">
        <v>13</v>
      </c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45"/>
    </row>
    <row r="23" spans="1:93" ht="42" customHeight="1" x14ac:dyDescent="0.25">
      <c r="A23" s="14"/>
      <c r="B23" s="15" t="s">
        <v>6</v>
      </c>
      <c r="C23" s="132" t="s">
        <v>23</v>
      </c>
      <c r="D23" s="133"/>
      <c r="E23" s="133"/>
      <c r="F23" s="133"/>
      <c r="G23" s="133"/>
      <c r="H23" s="133"/>
      <c r="I23" s="133"/>
      <c r="J23" s="133"/>
      <c r="K23" s="134"/>
      <c r="L23" s="16"/>
      <c r="M23" s="132" t="s">
        <v>24</v>
      </c>
      <c r="N23" s="133"/>
      <c r="O23" s="133"/>
      <c r="P23" s="133"/>
      <c r="Q23" s="133"/>
      <c r="R23" s="133"/>
      <c r="S23" s="133"/>
      <c r="T23" s="133"/>
      <c r="U23" s="134"/>
      <c r="V23" s="16"/>
      <c r="W23" s="135" t="s">
        <v>28</v>
      </c>
      <c r="X23" s="136"/>
      <c r="Z23" s="132" t="s">
        <v>30</v>
      </c>
      <c r="AA23" s="133"/>
      <c r="AB23" s="133"/>
      <c r="AC23" s="133"/>
      <c r="AD23" s="133"/>
      <c r="AE23" s="133"/>
      <c r="AF23" s="133"/>
      <c r="AG23" s="133"/>
      <c r="AH23" s="134"/>
      <c r="AI23" s="16"/>
      <c r="AJ23" s="132" t="s">
        <v>31</v>
      </c>
      <c r="AK23" s="133"/>
      <c r="AL23" s="133"/>
      <c r="AM23" s="133"/>
      <c r="AN23" s="133"/>
      <c r="AO23" s="133"/>
      <c r="AP23" s="133"/>
      <c r="AQ23" s="133"/>
      <c r="AR23" s="134"/>
      <c r="AS23" s="16"/>
      <c r="AT23" s="135" t="s">
        <v>29</v>
      </c>
      <c r="AU23" s="136"/>
      <c r="AW23" s="127" t="s">
        <v>33</v>
      </c>
      <c r="AX23" s="128"/>
      <c r="AY23" s="128"/>
      <c r="AZ23" s="128"/>
      <c r="BA23" s="128"/>
      <c r="BB23" s="128"/>
      <c r="BC23" s="128"/>
      <c r="BD23" s="128"/>
      <c r="BE23" s="129"/>
      <c r="BF23" s="13"/>
      <c r="BG23" s="127" t="s">
        <v>34</v>
      </c>
      <c r="BH23" s="128"/>
      <c r="BI23" s="128"/>
      <c r="BJ23" s="128"/>
      <c r="BK23" s="128"/>
      <c r="BL23" s="128"/>
      <c r="BM23" s="128"/>
      <c r="BN23" s="128"/>
      <c r="BO23" s="129"/>
      <c r="BP23" s="16"/>
      <c r="BQ23" s="130" t="s">
        <v>35</v>
      </c>
      <c r="BR23" s="131"/>
      <c r="BT23" s="146" t="s">
        <v>37</v>
      </c>
      <c r="BU23" s="147"/>
      <c r="BV23" s="147"/>
      <c r="BW23" s="147"/>
      <c r="BX23" s="147"/>
      <c r="BY23" s="147"/>
      <c r="BZ23" s="147"/>
      <c r="CA23" s="147"/>
      <c r="CB23" s="148"/>
      <c r="CC23" s="114"/>
      <c r="CD23" s="146" t="s">
        <v>38</v>
      </c>
      <c r="CE23" s="147"/>
      <c r="CF23" s="147"/>
      <c r="CG23" s="147"/>
      <c r="CH23" s="147"/>
      <c r="CI23" s="147"/>
      <c r="CJ23" s="147"/>
      <c r="CK23" s="147"/>
      <c r="CL23" s="148"/>
      <c r="CM23" s="115"/>
      <c r="CN23" s="149" t="s">
        <v>40</v>
      </c>
      <c r="CO23" s="150"/>
    </row>
    <row r="24" spans="1:93" ht="42.75" customHeight="1" x14ac:dyDescent="0.25">
      <c r="A24" s="14"/>
      <c r="B24" s="15" t="s">
        <v>5</v>
      </c>
      <c r="C24" s="137" t="s">
        <v>5</v>
      </c>
      <c r="D24" s="138"/>
      <c r="E24" s="138"/>
      <c r="F24" s="138"/>
      <c r="G24" s="138"/>
      <c r="H24" s="138"/>
      <c r="I24" s="138"/>
      <c r="J24" s="138"/>
      <c r="K24" s="139"/>
      <c r="L24" s="43"/>
      <c r="M24" s="137" t="s">
        <v>5</v>
      </c>
      <c r="N24" s="138"/>
      <c r="O24" s="138"/>
      <c r="P24" s="138"/>
      <c r="Q24" s="138"/>
      <c r="R24" s="138"/>
      <c r="S24" s="138"/>
      <c r="T24" s="138"/>
      <c r="U24" s="139"/>
      <c r="V24" s="43"/>
      <c r="W24" s="65" t="s">
        <v>41</v>
      </c>
      <c r="X24" s="66" t="s">
        <v>42</v>
      </c>
      <c r="Z24" s="137" t="s">
        <v>5</v>
      </c>
      <c r="AA24" s="138"/>
      <c r="AB24" s="138"/>
      <c r="AC24" s="138"/>
      <c r="AD24" s="138"/>
      <c r="AE24" s="138"/>
      <c r="AF24" s="138"/>
      <c r="AG24" s="138"/>
      <c r="AH24" s="139"/>
      <c r="AI24" s="64"/>
      <c r="AJ24" s="137" t="s">
        <v>5</v>
      </c>
      <c r="AK24" s="138"/>
      <c r="AL24" s="138"/>
      <c r="AM24" s="138"/>
      <c r="AN24" s="138"/>
      <c r="AO24" s="138"/>
      <c r="AP24" s="138"/>
      <c r="AQ24" s="138"/>
      <c r="AR24" s="139"/>
      <c r="AS24" s="64"/>
      <c r="AT24" s="65" t="s">
        <v>41</v>
      </c>
      <c r="AU24" s="66" t="s">
        <v>42</v>
      </c>
      <c r="AW24" s="137" t="s">
        <v>5</v>
      </c>
      <c r="AX24" s="138"/>
      <c r="AY24" s="138"/>
      <c r="AZ24" s="138"/>
      <c r="BA24" s="138"/>
      <c r="BB24" s="138"/>
      <c r="BC24" s="138"/>
      <c r="BD24" s="138"/>
      <c r="BE24" s="139"/>
      <c r="BF24" s="64"/>
      <c r="BG24" s="137" t="s">
        <v>5</v>
      </c>
      <c r="BH24" s="138"/>
      <c r="BI24" s="138"/>
      <c r="BJ24" s="138"/>
      <c r="BK24" s="138"/>
      <c r="BL24" s="138"/>
      <c r="BM24" s="138"/>
      <c r="BN24" s="138"/>
      <c r="BO24" s="139"/>
      <c r="BP24" s="64"/>
      <c r="BQ24" s="65" t="s">
        <v>41</v>
      </c>
      <c r="BR24" s="66" t="s">
        <v>42</v>
      </c>
      <c r="BT24" s="137" t="s">
        <v>5</v>
      </c>
      <c r="BU24" s="138"/>
      <c r="BV24" s="138"/>
      <c r="BW24" s="138"/>
      <c r="BX24" s="138"/>
      <c r="BY24" s="138"/>
      <c r="BZ24" s="138"/>
      <c r="CA24" s="138"/>
      <c r="CB24" s="139"/>
      <c r="CC24" s="64"/>
      <c r="CD24" s="137" t="s">
        <v>5</v>
      </c>
      <c r="CE24" s="138"/>
      <c r="CF24" s="138"/>
      <c r="CG24" s="138"/>
      <c r="CH24" s="138"/>
      <c r="CI24" s="138"/>
      <c r="CJ24" s="138"/>
      <c r="CK24" s="138"/>
      <c r="CL24" s="139"/>
      <c r="CM24" s="64"/>
      <c r="CN24" s="65" t="s">
        <v>41</v>
      </c>
      <c r="CO24" s="66" t="s">
        <v>42</v>
      </c>
    </row>
    <row r="25" spans="1:93" ht="18" x14ac:dyDescent="0.25">
      <c r="A25" s="19"/>
      <c r="B25" s="20"/>
      <c r="C25" s="67" t="s">
        <v>14</v>
      </c>
      <c r="D25" s="68" t="s">
        <v>15</v>
      </c>
      <c r="E25" s="68" t="s">
        <v>16</v>
      </c>
      <c r="F25" s="68" t="s">
        <v>17</v>
      </c>
      <c r="G25" s="68" t="s">
        <v>18</v>
      </c>
      <c r="H25" s="68" t="s">
        <v>19</v>
      </c>
      <c r="I25" s="68" t="s">
        <v>20</v>
      </c>
      <c r="J25" s="68" t="s">
        <v>21</v>
      </c>
      <c r="K25" s="69" t="s">
        <v>22</v>
      </c>
      <c r="L25" s="68"/>
      <c r="M25" s="67" t="s">
        <v>14</v>
      </c>
      <c r="N25" s="68" t="s">
        <v>15</v>
      </c>
      <c r="O25" s="68" t="s">
        <v>16</v>
      </c>
      <c r="P25" s="68" t="s">
        <v>17</v>
      </c>
      <c r="Q25" s="68" t="s">
        <v>18</v>
      </c>
      <c r="R25" s="68" t="s">
        <v>19</v>
      </c>
      <c r="S25" s="68" t="s">
        <v>20</v>
      </c>
      <c r="T25" s="68" t="s">
        <v>21</v>
      </c>
      <c r="U25" s="69" t="s">
        <v>22</v>
      </c>
      <c r="V25" s="68"/>
      <c r="W25" s="70" t="s">
        <v>27</v>
      </c>
      <c r="X25" s="71" t="s">
        <v>27</v>
      </c>
      <c r="Z25" s="67" t="s">
        <v>14</v>
      </c>
      <c r="AA25" s="68" t="s">
        <v>15</v>
      </c>
      <c r="AB25" s="68" t="s">
        <v>16</v>
      </c>
      <c r="AC25" s="68" t="s">
        <v>17</v>
      </c>
      <c r="AD25" s="68" t="s">
        <v>18</v>
      </c>
      <c r="AE25" s="68" t="s">
        <v>19</v>
      </c>
      <c r="AF25" s="68" t="s">
        <v>20</v>
      </c>
      <c r="AG25" s="68" t="s">
        <v>21</v>
      </c>
      <c r="AH25" s="69" t="s">
        <v>22</v>
      </c>
      <c r="AI25" s="68"/>
      <c r="AJ25" s="67" t="s">
        <v>14</v>
      </c>
      <c r="AK25" s="68" t="s">
        <v>15</v>
      </c>
      <c r="AL25" s="68" t="s">
        <v>16</v>
      </c>
      <c r="AM25" s="68" t="s">
        <v>17</v>
      </c>
      <c r="AN25" s="68" t="s">
        <v>18</v>
      </c>
      <c r="AO25" s="68" t="s">
        <v>19</v>
      </c>
      <c r="AP25" s="68" t="s">
        <v>20</v>
      </c>
      <c r="AQ25" s="68" t="s">
        <v>21</v>
      </c>
      <c r="AR25" s="69" t="s">
        <v>22</v>
      </c>
      <c r="AS25" s="68"/>
      <c r="AT25" s="20" t="s">
        <v>32</v>
      </c>
      <c r="AU25" s="19" t="s">
        <v>32</v>
      </c>
      <c r="AW25" s="67" t="s">
        <v>14</v>
      </c>
      <c r="AX25" s="68" t="s">
        <v>15</v>
      </c>
      <c r="AY25" s="68" t="s">
        <v>16</v>
      </c>
      <c r="AZ25" s="68" t="s">
        <v>17</v>
      </c>
      <c r="BA25" s="68" t="s">
        <v>18</v>
      </c>
      <c r="BB25" s="68" t="s">
        <v>19</v>
      </c>
      <c r="BC25" s="68" t="s">
        <v>20</v>
      </c>
      <c r="BD25" s="68" t="s">
        <v>21</v>
      </c>
      <c r="BE25" s="69" t="s">
        <v>22</v>
      </c>
      <c r="BF25" s="68"/>
      <c r="BG25" s="67" t="s">
        <v>14</v>
      </c>
      <c r="BH25" s="68" t="s">
        <v>15</v>
      </c>
      <c r="BI25" s="68" t="s">
        <v>16</v>
      </c>
      <c r="BJ25" s="68" t="s">
        <v>17</v>
      </c>
      <c r="BK25" s="68" t="s">
        <v>18</v>
      </c>
      <c r="BL25" s="68" t="s">
        <v>19</v>
      </c>
      <c r="BM25" s="68" t="s">
        <v>20</v>
      </c>
      <c r="BN25" s="68" t="s">
        <v>21</v>
      </c>
      <c r="BO25" s="69" t="s">
        <v>22</v>
      </c>
      <c r="BP25" s="68"/>
      <c r="BQ25" s="20" t="s">
        <v>36</v>
      </c>
      <c r="BR25" s="19" t="s">
        <v>36</v>
      </c>
      <c r="BT25" s="116" t="s">
        <v>14</v>
      </c>
      <c r="BU25" s="117" t="s">
        <v>15</v>
      </c>
      <c r="BV25" s="117" t="s">
        <v>16</v>
      </c>
      <c r="BW25" s="117" t="s">
        <v>17</v>
      </c>
      <c r="BX25" s="117" t="s">
        <v>18</v>
      </c>
      <c r="BY25" s="117" t="s">
        <v>19</v>
      </c>
      <c r="BZ25" s="117" t="s">
        <v>20</v>
      </c>
      <c r="CA25" s="117" t="s">
        <v>21</v>
      </c>
      <c r="CB25" s="118" t="s">
        <v>22</v>
      </c>
      <c r="CC25" s="117"/>
      <c r="CD25" s="116" t="s">
        <v>14</v>
      </c>
      <c r="CE25" s="117" t="s">
        <v>15</v>
      </c>
      <c r="CF25" s="117" t="s">
        <v>16</v>
      </c>
      <c r="CG25" s="117" t="s">
        <v>17</v>
      </c>
      <c r="CH25" s="117" t="s">
        <v>18</v>
      </c>
      <c r="CI25" s="117" t="s">
        <v>19</v>
      </c>
      <c r="CJ25" s="117" t="s">
        <v>20</v>
      </c>
      <c r="CK25" s="117" t="s">
        <v>21</v>
      </c>
      <c r="CL25" s="118" t="s">
        <v>22</v>
      </c>
      <c r="CM25" s="117"/>
      <c r="CN25" s="119" t="s">
        <v>39</v>
      </c>
      <c r="CO25" s="119" t="s">
        <v>39</v>
      </c>
    </row>
    <row r="26" spans="1:93" ht="18" customHeight="1" x14ac:dyDescent="0.25">
      <c r="A26" s="25"/>
      <c r="B26" s="26" t="s">
        <v>8</v>
      </c>
      <c r="C26" s="27">
        <v>94.633333333333326</v>
      </c>
      <c r="D26" s="28">
        <v>108</v>
      </c>
      <c r="E26" s="28">
        <v>143</v>
      </c>
      <c r="F26" s="28">
        <v>168</v>
      </c>
      <c r="G26" s="28">
        <v>185</v>
      </c>
      <c r="H26" s="28">
        <v>186</v>
      </c>
      <c r="I26" s="28">
        <v>163</v>
      </c>
      <c r="J26" s="28">
        <v>132</v>
      </c>
      <c r="K26" s="29">
        <v>95.3</v>
      </c>
      <c r="L26" s="28"/>
      <c r="M26" s="27">
        <v>85.333333333333329</v>
      </c>
      <c r="N26" s="28">
        <v>88.4</v>
      </c>
      <c r="O26" s="28">
        <v>97.4</v>
      </c>
      <c r="P26" s="28">
        <v>103</v>
      </c>
      <c r="Q26" s="28">
        <v>129</v>
      </c>
      <c r="R26" s="28">
        <v>140</v>
      </c>
      <c r="S26" s="28">
        <v>145</v>
      </c>
      <c r="T26" s="28">
        <v>118</v>
      </c>
      <c r="U26" s="29">
        <v>88.9</v>
      </c>
      <c r="V26" s="28"/>
      <c r="W26" s="30">
        <v>462.54444444444442</v>
      </c>
      <c r="X26" s="31">
        <v>360.63611111111112</v>
      </c>
      <c r="Z26" s="27">
        <v>192.80000000000004</v>
      </c>
      <c r="AA26" s="28">
        <v>449.40000000000003</v>
      </c>
      <c r="AB26" s="28">
        <v>988.19999999999993</v>
      </c>
      <c r="AC26" s="28">
        <v>1255.1999999999998</v>
      </c>
      <c r="AD26" s="28">
        <v>1461.6</v>
      </c>
      <c r="AE26" s="28">
        <v>2191.8000000000002</v>
      </c>
      <c r="AF26" s="28">
        <v>1960.8000000000002</v>
      </c>
      <c r="AG26" s="28">
        <v>1168.1999999999998</v>
      </c>
      <c r="AH26" s="29">
        <v>555.59999999999991</v>
      </c>
      <c r="AI26" s="28"/>
      <c r="AJ26" s="27">
        <v>61.6</v>
      </c>
      <c r="AK26" s="28">
        <v>61.199999999999996</v>
      </c>
      <c r="AL26" s="28">
        <v>255.60000000000002</v>
      </c>
      <c r="AM26" s="28">
        <v>302.39999999999998</v>
      </c>
      <c r="AN26" s="28">
        <v>610.79999999999995</v>
      </c>
      <c r="AO26" s="28">
        <v>619.79999999999995</v>
      </c>
      <c r="AP26" s="28">
        <v>807</v>
      </c>
      <c r="AQ26" s="28">
        <v>488.40000000000003</v>
      </c>
      <c r="AR26" s="29">
        <v>135.60000000000002</v>
      </c>
      <c r="AS26" s="28"/>
      <c r="AT26" s="78">
        <v>4.2041666666666666</v>
      </c>
      <c r="AU26" s="79">
        <v>1.4556333333333331</v>
      </c>
      <c r="AW26" s="27">
        <v>401.4</v>
      </c>
      <c r="AX26" s="28">
        <v>816.3</v>
      </c>
      <c r="AY26" s="28">
        <v>1479</v>
      </c>
      <c r="AZ26" s="28">
        <v>1613</v>
      </c>
      <c r="BA26" s="28">
        <v>1580</v>
      </c>
      <c r="BB26" s="28">
        <v>1986</v>
      </c>
      <c r="BC26" s="28">
        <v>1630</v>
      </c>
      <c r="BD26" s="28">
        <v>1104</v>
      </c>
      <c r="BE26" s="29">
        <v>531.5</v>
      </c>
      <c r="BF26" s="28"/>
      <c r="BG26" s="27">
        <v>243.7</v>
      </c>
      <c r="BH26" s="28">
        <v>242</v>
      </c>
      <c r="BI26" s="28">
        <v>690.8</v>
      </c>
      <c r="BJ26" s="28">
        <v>702</v>
      </c>
      <c r="BK26" s="28">
        <v>1193</v>
      </c>
      <c r="BL26" s="28">
        <v>1222</v>
      </c>
      <c r="BM26" s="28">
        <v>1382</v>
      </c>
      <c r="BN26" s="28">
        <v>906.1</v>
      </c>
      <c r="BO26" s="29">
        <v>228.2</v>
      </c>
      <c r="BP26" s="28"/>
      <c r="BQ26" s="78">
        <v>4.2365416666666667</v>
      </c>
      <c r="BR26" s="79">
        <v>2.8183750000000001</v>
      </c>
      <c r="BT26" s="80">
        <v>2.0819502074688794</v>
      </c>
      <c r="BU26" s="98">
        <v>1.6342962675353585</v>
      </c>
      <c r="BV26" s="98">
        <v>1.3510113741531813</v>
      </c>
      <c r="BW26" s="98">
        <v>1.3002717937525246</v>
      </c>
      <c r="BX26" s="98">
        <v>1.1586844931258407</v>
      </c>
      <c r="BY26" s="98">
        <v>0.93241782394708828</v>
      </c>
      <c r="BZ26" s="98">
        <v>0.88293107630954015</v>
      </c>
      <c r="CA26" s="98">
        <v>0.92909407600041438</v>
      </c>
      <c r="CB26" s="81">
        <v>1.0264045740385406</v>
      </c>
      <c r="CC26" s="98"/>
      <c r="CD26" s="80">
        <v>3.9561688311688306</v>
      </c>
      <c r="CE26" s="98">
        <v>3.9572803779028631</v>
      </c>
      <c r="CF26" s="98">
        <v>2.5547387072436942</v>
      </c>
      <c r="CG26" s="98">
        <v>2.442792907603625</v>
      </c>
      <c r="CH26" s="98">
        <v>2.0036292001059999</v>
      </c>
      <c r="CI26" s="98">
        <v>1.9609091272155559</v>
      </c>
      <c r="CJ26" s="98">
        <v>1.7972885173748461</v>
      </c>
      <c r="CK26" s="98">
        <v>1.8183920587603903</v>
      </c>
      <c r="CL26" s="81">
        <v>1.9374758645875807</v>
      </c>
      <c r="CM26" s="98"/>
      <c r="CN26" s="78">
        <v>3.3126359336890818</v>
      </c>
      <c r="CO26" s="79">
        <v>6.5037599705316618</v>
      </c>
    </row>
    <row r="27" spans="1:93" ht="18" customHeight="1" x14ac:dyDescent="0.25">
      <c r="A27" s="32"/>
      <c r="B27" s="33" t="s">
        <v>8</v>
      </c>
      <c r="C27" s="27">
        <v>97.866666666666674</v>
      </c>
      <c r="D27" s="28">
        <v>104</v>
      </c>
      <c r="E27" s="28">
        <v>123</v>
      </c>
      <c r="F27" s="28">
        <v>140</v>
      </c>
      <c r="G27" s="28">
        <v>182</v>
      </c>
      <c r="H27" s="28">
        <v>165</v>
      </c>
      <c r="I27" s="28">
        <v>144</v>
      </c>
      <c r="J27" s="28">
        <v>144</v>
      </c>
      <c r="K27" s="29">
        <v>138</v>
      </c>
      <c r="L27" s="28"/>
      <c r="M27" s="27">
        <v>95.333333333333329</v>
      </c>
      <c r="N27" s="28">
        <v>98.7</v>
      </c>
      <c r="O27" s="28">
        <v>112</v>
      </c>
      <c r="P27" s="28">
        <v>129</v>
      </c>
      <c r="Q27" s="28">
        <v>164</v>
      </c>
      <c r="R27" s="28">
        <v>164</v>
      </c>
      <c r="S27" s="28">
        <v>145</v>
      </c>
      <c r="T27" s="28">
        <v>135</v>
      </c>
      <c r="U27" s="29">
        <v>105</v>
      </c>
      <c r="V27" s="28"/>
      <c r="W27" s="27">
        <v>444.65555555555557</v>
      </c>
      <c r="X27" s="29">
        <v>416.31111111111113</v>
      </c>
      <c r="Z27" s="27">
        <v>190.6</v>
      </c>
      <c r="AA27" s="28">
        <v>201.60000000000002</v>
      </c>
      <c r="AB27" s="28">
        <v>382.20000000000005</v>
      </c>
      <c r="AC27" s="28">
        <v>510</v>
      </c>
      <c r="AD27" s="28">
        <v>1126.8000000000002</v>
      </c>
      <c r="AE27" s="28">
        <v>1295.4000000000001</v>
      </c>
      <c r="AF27" s="28">
        <v>980.40000000000009</v>
      </c>
      <c r="AG27" s="28">
        <v>1046.4000000000001</v>
      </c>
      <c r="AH27" s="29">
        <v>865.19999999999993</v>
      </c>
      <c r="AI27" s="28"/>
      <c r="AJ27" s="27">
        <v>70</v>
      </c>
      <c r="AK27" s="28">
        <v>58.199999999999996</v>
      </c>
      <c r="AL27" s="28">
        <v>190.2</v>
      </c>
      <c r="AM27" s="28">
        <v>237.60000000000002</v>
      </c>
      <c r="AN27" s="28">
        <v>462</v>
      </c>
      <c r="AO27" s="28">
        <v>448.79999999999995</v>
      </c>
      <c r="AP27" s="28">
        <v>564</v>
      </c>
      <c r="AQ27" s="28">
        <v>499.79999999999995</v>
      </c>
      <c r="AR27" s="29">
        <v>333.6</v>
      </c>
      <c r="AS27" s="28"/>
      <c r="AT27" s="80">
        <v>2.7239833333333334</v>
      </c>
      <c r="AU27" s="81">
        <v>1.1971333333333332</v>
      </c>
      <c r="AW27" s="27">
        <v>326.7</v>
      </c>
      <c r="AX27" s="28">
        <v>330.6</v>
      </c>
      <c r="AY27" s="28">
        <v>637.4</v>
      </c>
      <c r="AZ27" s="28">
        <v>748.8</v>
      </c>
      <c r="BA27" s="28">
        <v>1401</v>
      </c>
      <c r="BB27" s="28">
        <v>1365</v>
      </c>
      <c r="BC27" s="28">
        <v>975.4</v>
      </c>
      <c r="BD27" s="28">
        <v>1160</v>
      </c>
      <c r="BE27" s="29">
        <v>934.8</v>
      </c>
      <c r="BF27" s="28"/>
      <c r="BG27" s="27">
        <v>205</v>
      </c>
      <c r="BH27" s="28">
        <v>180.4</v>
      </c>
      <c r="BI27" s="28">
        <v>503.6</v>
      </c>
      <c r="BJ27" s="28">
        <v>554.1</v>
      </c>
      <c r="BK27" s="28">
        <v>953.7</v>
      </c>
      <c r="BL27" s="28">
        <v>959.5</v>
      </c>
      <c r="BM27" s="28">
        <v>1088</v>
      </c>
      <c r="BN27" s="28">
        <v>958</v>
      </c>
      <c r="BO27" s="29">
        <v>658.7</v>
      </c>
      <c r="BP27" s="28"/>
      <c r="BQ27" s="80">
        <v>3.1225583333333335</v>
      </c>
      <c r="BR27" s="81">
        <v>2.4600583333333335</v>
      </c>
      <c r="BT27" s="80">
        <v>1.7140608604407135</v>
      </c>
      <c r="BU27" s="98">
        <v>1.6615307896153542</v>
      </c>
      <c r="BV27" s="98">
        <v>1.4992741986822764</v>
      </c>
      <c r="BW27" s="98">
        <v>1.4801444450710957</v>
      </c>
      <c r="BX27" s="98">
        <v>1.2489252000175728</v>
      </c>
      <c r="BY27" s="98">
        <v>1.1300246775514886</v>
      </c>
      <c r="BZ27" s="98">
        <v>1.052073618581681</v>
      </c>
      <c r="CA27" s="98">
        <v>1.0480090543587348</v>
      </c>
      <c r="CB27" s="81">
        <v>1.1120582714383298</v>
      </c>
      <c r="CC27" s="98"/>
      <c r="CD27" s="80">
        <v>2.9285714285714284</v>
      </c>
      <c r="CE27" s="98">
        <v>3.0524105154982295</v>
      </c>
      <c r="CF27" s="98">
        <v>2.4870657948268113</v>
      </c>
      <c r="CG27" s="98">
        <v>2.4168386281967296</v>
      </c>
      <c r="CH27" s="98">
        <v>2.1016000304171274</v>
      </c>
      <c r="CI27" s="98">
        <v>2.1029941756904194</v>
      </c>
      <c r="CJ27" s="98">
        <v>2.0026047374508056</v>
      </c>
      <c r="CK27" s="98">
        <v>1.9333845728185082</v>
      </c>
      <c r="CL27" s="81">
        <v>1.9732293439588662</v>
      </c>
      <c r="CM27" s="98"/>
      <c r="CN27" s="80">
        <v>3.6805515612243509</v>
      </c>
      <c r="CO27" s="81">
        <v>6.536505641012182</v>
      </c>
    </row>
    <row r="28" spans="1:93" ht="18" customHeight="1" x14ac:dyDescent="0.25">
      <c r="A28" s="32"/>
      <c r="B28" s="33" t="s">
        <v>8</v>
      </c>
      <c r="C28" s="34">
        <v>92.899999999999991</v>
      </c>
      <c r="D28" s="35">
        <v>96.1</v>
      </c>
      <c r="E28" s="35">
        <v>112</v>
      </c>
      <c r="F28" s="35">
        <v>128</v>
      </c>
      <c r="G28" s="35">
        <v>161</v>
      </c>
      <c r="H28" s="35">
        <v>164</v>
      </c>
      <c r="I28" s="35">
        <v>163</v>
      </c>
      <c r="J28" s="35">
        <v>154</v>
      </c>
      <c r="K28" s="36">
        <v>127</v>
      </c>
      <c r="L28" s="28"/>
      <c r="M28" s="34">
        <v>97.566666666666677</v>
      </c>
      <c r="N28" s="35">
        <v>98.9</v>
      </c>
      <c r="O28" s="35">
        <v>108</v>
      </c>
      <c r="P28" s="35">
        <v>123</v>
      </c>
      <c r="Q28" s="35">
        <v>160</v>
      </c>
      <c r="R28" s="35">
        <v>165</v>
      </c>
      <c r="S28" s="35">
        <v>125</v>
      </c>
      <c r="T28" s="35">
        <v>107</v>
      </c>
      <c r="U28" s="36">
        <v>98.7</v>
      </c>
      <c r="V28" s="28"/>
      <c r="W28" s="27">
        <v>437.8416666666667</v>
      </c>
      <c r="X28" s="29">
        <v>386.78888888888889</v>
      </c>
      <c r="Z28" s="34">
        <v>105.60000000000001</v>
      </c>
      <c r="AA28" s="35">
        <v>156.60000000000002</v>
      </c>
      <c r="AB28" s="35">
        <v>337.79999999999995</v>
      </c>
      <c r="AC28" s="35">
        <v>493.20000000000005</v>
      </c>
      <c r="AD28" s="35">
        <v>600.59999999999991</v>
      </c>
      <c r="AE28" s="35">
        <v>659.40000000000009</v>
      </c>
      <c r="AF28" s="35">
        <v>875.40000000000009</v>
      </c>
      <c r="AG28" s="35">
        <v>975</v>
      </c>
      <c r="AH28" s="36">
        <v>564</v>
      </c>
      <c r="AI28" s="28"/>
      <c r="AJ28" s="34">
        <v>82.6</v>
      </c>
      <c r="AK28" s="35">
        <v>82.199999999999989</v>
      </c>
      <c r="AL28" s="35">
        <v>229.20000000000002</v>
      </c>
      <c r="AM28" s="35">
        <v>391.20000000000005</v>
      </c>
      <c r="AN28" s="35">
        <v>604.79999999999995</v>
      </c>
      <c r="AO28" s="35">
        <v>732</v>
      </c>
      <c r="AP28" s="35">
        <v>430.20000000000005</v>
      </c>
      <c r="AQ28" s="35">
        <v>327.60000000000002</v>
      </c>
      <c r="AR28" s="36">
        <v>165</v>
      </c>
      <c r="AS28" s="28"/>
      <c r="AT28" s="80">
        <v>1.9518000000000002</v>
      </c>
      <c r="AU28" s="81">
        <v>1.2777333333333334</v>
      </c>
      <c r="AW28" s="34">
        <v>289.89999999999998</v>
      </c>
      <c r="AX28" s="35">
        <v>388.5</v>
      </c>
      <c r="AY28" s="35">
        <v>712.6</v>
      </c>
      <c r="AZ28" s="35">
        <v>897.7</v>
      </c>
      <c r="BA28" s="35">
        <v>1043</v>
      </c>
      <c r="BB28" s="35">
        <v>1115</v>
      </c>
      <c r="BC28" s="35">
        <v>1414</v>
      </c>
      <c r="BD28" s="35">
        <v>1330</v>
      </c>
      <c r="BE28" s="36">
        <v>875.1</v>
      </c>
      <c r="BF28" s="28"/>
      <c r="BG28" s="34">
        <v>275.2</v>
      </c>
      <c r="BH28" s="35">
        <v>256.7</v>
      </c>
      <c r="BI28" s="35">
        <v>616.9</v>
      </c>
      <c r="BJ28" s="35">
        <v>805.2</v>
      </c>
      <c r="BK28" s="35">
        <v>1151</v>
      </c>
      <c r="BL28" s="35">
        <v>1420</v>
      </c>
      <c r="BM28" s="35">
        <v>809.9</v>
      </c>
      <c r="BN28" s="35">
        <v>706.5</v>
      </c>
      <c r="BO28" s="36">
        <v>400.7</v>
      </c>
      <c r="BP28" s="28"/>
      <c r="BQ28" s="80">
        <v>3.1766833333333335</v>
      </c>
      <c r="BR28" s="81">
        <v>2.5808083333333336</v>
      </c>
      <c r="BT28" s="82">
        <v>2.7452651515151514</v>
      </c>
      <c r="BU28" s="99">
        <v>2.4598650188472804</v>
      </c>
      <c r="BV28" s="99">
        <v>1.9869511612033748</v>
      </c>
      <c r="BW28" s="99">
        <v>1.8152309967709361</v>
      </c>
      <c r="BX28" s="99">
        <v>1.7528232670473312</v>
      </c>
      <c r="BY28" s="99">
        <v>1.7025039140314104</v>
      </c>
      <c r="BZ28" s="99">
        <v>1.6170276483850037</v>
      </c>
      <c r="CA28" s="99">
        <v>1.471164087295024</v>
      </c>
      <c r="CB28" s="83">
        <v>1.4911529604400529</v>
      </c>
      <c r="CC28" s="98"/>
      <c r="CD28" s="82">
        <v>3.331719128329298</v>
      </c>
      <c r="CE28" s="99">
        <v>3.2291038604317626</v>
      </c>
      <c r="CF28" s="99">
        <v>2.5029023661231791</v>
      </c>
      <c r="CG28" s="99">
        <v>2.1249064141561376</v>
      </c>
      <c r="CH28" s="99">
        <v>1.9182487113961011</v>
      </c>
      <c r="CI28" s="99">
        <v>1.9029252565003245</v>
      </c>
      <c r="CJ28" s="99">
        <v>1.9741555017099739</v>
      </c>
      <c r="CK28" s="99">
        <v>2.0299749736443666</v>
      </c>
      <c r="CL28" s="83">
        <v>2.3181706150739365</v>
      </c>
      <c r="CM28" s="98"/>
      <c r="CN28" s="80">
        <v>5.2195328233810816</v>
      </c>
      <c r="CO28" s="81">
        <v>6.4334746452325113</v>
      </c>
    </row>
    <row r="29" spans="1:93" ht="18" customHeight="1" x14ac:dyDescent="0.25">
      <c r="A29" s="32"/>
      <c r="B29" s="33" t="s">
        <v>7</v>
      </c>
      <c r="C29" s="27">
        <v>100.23333333333333</v>
      </c>
      <c r="D29" s="28">
        <v>114</v>
      </c>
      <c r="E29" s="28">
        <v>137</v>
      </c>
      <c r="F29" s="28">
        <v>151</v>
      </c>
      <c r="G29" s="28">
        <v>180</v>
      </c>
      <c r="H29" s="28">
        <v>147</v>
      </c>
      <c r="I29" s="28">
        <v>131</v>
      </c>
      <c r="J29" s="28">
        <v>119</v>
      </c>
      <c r="K29" s="29">
        <v>94.9</v>
      </c>
      <c r="L29" s="28"/>
      <c r="M29" s="27">
        <v>93.166666666666671</v>
      </c>
      <c r="N29" s="28">
        <v>93.2</v>
      </c>
      <c r="O29" s="28">
        <v>106</v>
      </c>
      <c r="P29" s="28">
        <v>127</v>
      </c>
      <c r="Q29" s="28">
        <v>139</v>
      </c>
      <c r="R29" s="28">
        <v>117</v>
      </c>
      <c r="S29" s="28">
        <v>105</v>
      </c>
      <c r="T29" s="28">
        <v>107</v>
      </c>
      <c r="U29" s="29">
        <v>118</v>
      </c>
      <c r="V29" s="28"/>
      <c r="W29" s="27">
        <v>412.74444444444447</v>
      </c>
      <c r="X29" s="29">
        <v>346.79722222222222</v>
      </c>
      <c r="Z29" s="27">
        <v>160.80000000000001</v>
      </c>
      <c r="AA29" s="28">
        <v>331.79999999999995</v>
      </c>
      <c r="AB29" s="28">
        <v>645.59999999999991</v>
      </c>
      <c r="AC29" s="28">
        <v>715.8</v>
      </c>
      <c r="AD29" s="28">
        <v>1051.1999999999998</v>
      </c>
      <c r="AE29" s="28">
        <v>991.19999999999993</v>
      </c>
      <c r="AF29" s="28">
        <v>892.19999999999993</v>
      </c>
      <c r="AG29" s="28">
        <v>565.79999999999995</v>
      </c>
      <c r="AH29" s="29">
        <v>283.79999999999995</v>
      </c>
      <c r="AI29" s="28"/>
      <c r="AJ29" s="27">
        <v>50.800000000000004</v>
      </c>
      <c r="AK29" s="28">
        <v>64.199999999999989</v>
      </c>
      <c r="AL29" s="28">
        <v>171</v>
      </c>
      <c r="AM29" s="28">
        <v>348.6</v>
      </c>
      <c r="AN29" s="28">
        <v>367.20000000000005</v>
      </c>
      <c r="AO29" s="28">
        <v>158.39999999999998</v>
      </c>
      <c r="AP29" s="28">
        <v>178.8</v>
      </c>
      <c r="AQ29" s="28">
        <v>184.8</v>
      </c>
      <c r="AR29" s="29">
        <v>240.60000000000002</v>
      </c>
      <c r="AS29" s="28"/>
      <c r="AT29" s="80">
        <v>2.2360499999999996</v>
      </c>
      <c r="AU29" s="81">
        <v>0.66438333333333344</v>
      </c>
      <c r="AW29" s="27">
        <v>544.70000000000005</v>
      </c>
      <c r="AX29" s="28">
        <v>1011</v>
      </c>
      <c r="AY29" s="28">
        <v>1617</v>
      </c>
      <c r="AZ29" s="28">
        <v>1597</v>
      </c>
      <c r="BA29" s="28">
        <v>2292</v>
      </c>
      <c r="BB29" s="28">
        <v>1552</v>
      </c>
      <c r="BC29" s="28">
        <v>1559</v>
      </c>
      <c r="BD29" s="28">
        <v>1033</v>
      </c>
      <c r="BE29" s="29">
        <v>557.79999999999995</v>
      </c>
      <c r="BF29" s="28"/>
      <c r="BG29" s="27">
        <v>395.1</v>
      </c>
      <c r="BH29" s="28">
        <v>380.3</v>
      </c>
      <c r="BI29" s="28">
        <v>886.1</v>
      </c>
      <c r="BJ29" s="28">
        <v>1420</v>
      </c>
      <c r="BK29" s="28">
        <v>1402</v>
      </c>
      <c r="BL29" s="28">
        <v>1046</v>
      </c>
      <c r="BM29" s="28">
        <v>660.9</v>
      </c>
      <c r="BN29" s="28">
        <v>790.8</v>
      </c>
      <c r="BO29" s="29">
        <v>1065</v>
      </c>
      <c r="BP29" s="28"/>
      <c r="BQ29" s="80">
        <v>4.3731749999999998</v>
      </c>
      <c r="BR29" s="81">
        <v>2.9334250000000002</v>
      </c>
      <c r="BT29" s="80">
        <v>3.3874378109452739</v>
      </c>
      <c r="BU29" s="98">
        <v>2.8483119934824401</v>
      </c>
      <c r="BV29" s="98">
        <v>2.402216224277379</v>
      </c>
      <c r="BW29" s="98">
        <v>2.3147824687557592</v>
      </c>
      <c r="BX29" s="98">
        <v>2.1444345653326602</v>
      </c>
      <c r="BY29" s="98">
        <v>1.8908394385237959</v>
      </c>
      <c r="BZ29" s="98">
        <v>1.6674382893955879</v>
      </c>
      <c r="CA29" s="98">
        <v>1.8443803516262278</v>
      </c>
      <c r="CB29" s="81">
        <v>1.9711596109141951</v>
      </c>
      <c r="CC29" s="98"/>
      <c r="CD29" s="80">
        <v>7.7775590551181111</v>
      </c>
      <c r="CE29" s="98">
        <v>6.6421539806711261</v>
      </c>
      <c r="CF29" s="98">
        <v>4.9928848076590064</v>
      </c>
      <c r="CG29" s="98">
        <v>4.1435508515774222</v>
      </c>
      <c r="CH29" s="98">
        <v>3.9349747269747768</v>
      </c>
      <c r="CI29" s="98">
        <v>4.7716951115865207</v>
      </c>
      <c r="CJ29" s="98">
        <v>5.0445956190765076</v>
      </c>
      <c r="CK29" s="98">
        <v>3.987832170737557</v>
      </c>
      <c r="CL29" s="81">
        <v>4.3247877966752153</v>
      </c>
      <c r="CM29" s="98"/>
      <c r="CN29" s="80">
        <v>6.1953049019583473</v>
      </c>
      <c r="CO29" s="81">
        <v>13.919232433197156</v>
      </c>
    </row>
    <row r="30" spans="1:93" ht="18" customHeight="1" x14ac:dyDescent="0.25">
      <c r="A30" s="32"/>
      <c r="B30" s="33" t="s">
        <v>8</v>
      </c>
      <c r="C30" s="27">
        <v>101.66666666666667</v>
      </c>
      <c r="D30" s="28">
        <v>116</v>
      </c>
      <c r="E30" s="28">
        <v>141</v>
      </c>
      <c r="F30" s="28">
        <v>144</v>
      </c>
      <c r="G30" s="28">
        <v>178</v>
      </c>
      <c r="H30" s="28">
        <v>179</v>
      </c>
      <c r="I30" s="28">
        <v>163</v>
      </c>
      <c r="J30" s="28">
        <v>141</v>
      </c>
      <c r="K30" s="29">
        <v>106</v>
      </c>
      <c r="L30" s="28"/>
      <c r="M30" s="27">
        <v>99.866666666666674</v>
      </c>
      <c r="N30" s="28">
        <v>108</v>
      </c>
      <c r="O30" s="28">
        <v>136</v>
      </c>
      <c r="P30" s="28">
        <v>157</v>
      </c>
      <c r="Q30" s="28">
        <v>199</v>
      </c>
      <c r="R30" s="28">
        <v>166</v>
      </c>
      <c r="S30" s="28">
        <v>138</v>
      </c>
      <c r="T30" s="28">
        <v>119</v>
      </c>
      <c r="U30" s="29">
        <v>90.2</v>
      </c>
      <c r="V30" s="28"/>
      <c r="W30" s="27">
        <v>456.30555555555554</v>
      </c>
      <c r="X30" s="29">
        <v>434.87222222222221</v>
      </c>
      <c r="Z30" s="27">
        <v>148.80000000000001</v>
      </c>
      <c r="AA30" s="28">
        <v>421.20000000000005</v>
      </c>
      <c r="AB30" s="28">
        <v>790.80000000000007</v>
      </c>
      <c r="AC30" s="28">
        <v>750</v>
      </c>
      <c r="AD30" s="28">
        <v>1118.4000000000001</v>
      </c>
      <c r="AE30" s="28">
        <v>1178.4000000000001</v>
      </c>
      <c r="AF30" s="28">
        <v>2120.3999999999996</v>
      </c>
      <c r="AG30" s="28">
        <v>1317.6</v>
      </c>
      <c r="AH30" s="29">
        <v>535.20000000000005</v>
      </c>
      <c r="AI30" s="28"/>
      <c r="AJ30" s="27">
        <v>70.2</v>
      </c>
      <c r="AK30" s="28">
        <v>186.60000000000002</v>
      </c>
      <c r="AL30" s="28">
        <v>424.20000000000005</v>
      </c>
      <c r="AM30" s="28">
        <v>517.20000000000005</v>
      </c>
      <c r="AN30" s="28">
        <v>825.59999999999991</v>
      </c>
      <c r="AO30" s="28">
        <v>808.19999999999993</v>
      </c>
      <c r="AP30" s="28">
        <v>781.80000000000007</v>
      </c>
      <c r="AQ30" s="28">
        <v>402.59999999999997</v>
      </c>
      <c r="AR30" s="29">
        <v>167.39999999999998</v>
      </c>
      <c r="AS30" s="28"/>
      <c r="AT30" s="80">
        <v>3.4655999999999998</v>
      </c>
      <c r="AU30" s="81">
        <v>1.7310000000000001</v>
      </c>
      <c r="AW30" s="27">
        <v>368.9</v>
      </c>
      <c r="AX30" s="28">
        <v>866</v>
      </c>
      <c r="AY30" s="28">
        <v>1259</v>
      </c>
      <c r="AZ30" s="28">
        <v>1108</v>
      </c>
      <c r="BA30" s="28">
        <v>1573</v>
      </c>
      <c r="BB30" s="28">
        <v>1631</v>
      </c>
      <c r="BC30" s="28">
        <v>2244</v>
      </c>
      <c r="BD30" s="28">
        <v>1251</v>
      </c>
      <c r="BE30" s="29">
        <v>636.6</v>
      </c>
      <c r="BF30" s="28"/>
      <c r="BG30" s="27">
        <v>259</v>
      </c>
      <c r="BH30" s="28">
        <v>539.20000000000005</v>
      </c>
      <c r="BI30" s="28">
        <v>992.6</v>
      </c>
      <c r="BJ30" s="28">
        <v>1099</v>
      </c>
      <c r="BK30" s="28">
        <v>1537</v>
      </c>
      <c r="BL30" s="28">
        <v>1337</v>
      </c>
      <c r="BM30" s="28">
        <v>1282</v>
      </c>
      <c r="BN30" s="28">
        <v>980</v>
      </c>
      <c r="BO30" s="29">
        <v>421.6</v>
      </c>
      <c r="BP30" s="28"/>
      <c r="BQ30" s="80">
        <v>4.2628916666666665</v>
      </c>
      <c r="BR30" s="81">
        <v>3.316616666666667</v>
      </c>
      <c r="BT30" s="80">
        <v>2.4791666666666665</v>
      </c>
      <c r="BU30" s="98">
        <v>1.9185641563685543</v>
      </c>
      <c r="BV30" s="98">
        <v>1.5950950236695576</v>
      </c>
      <c r="BW30" s="98">
        <v>1.5499523865672427</v>
      </c>
      <c r="BX30" s="98">
        <v>1.4008202591952323</v>
      </c>
      <c r="BY30" s="98">
        <v>1.3904668222917973</v>
      </c>
      <c r="BZ30" s="98">
        <v>1.1252879531359465</v>
      </c>
      <c r="CA30" s="98">
        <v>1.056959929684548</v>
      </c>
      <c r="CB30" s="81">
        <v>1.0918072459979533</v>
      </c>
      <c r="CC30" s="98"/>
      <c r="CD30" s="80">
        <v>3.6894586894586894</v>
      </c>
      <c r="CE30" s="98">
        <v>2.8784080431188532</v>
      </c>
      <c r="CF30" s="98">
        <v>2.31060307461633</v>
      </c>
      <c r="CG30" s="98">
        <v>2.1717027817108479</v>
      </c>
      <c r="CH30" s="98">
        <v>1.9242415516496301</v>
      </c>
      <c r="CI30" s="98">
        <v>1.7608893983386247</v>
      </c>
      <c r="CJ30" s="98">
        <v>1.6499763252276811</v>
      </c>
      <c r="CK30" s="98">
        <v>1.9639443388058413</v>
      </c>
      <c r="CL30" s="81">
        <v>2.5286939389118426</v>
      </c>
      <c r="CM30" s="98"/>
      <c r="CN30" s="80">
        <v>4.0685771747375723</v>
      </c>
      <c r="CO30" s="81">
        <v>6.1778902960532198</v>
      </c>
    </row>
    <row r="31" spans="1:93" ht="18" customHeight="1" x14ac:dyDescent="0.25">
      <c r="A31" s="32"/>
      <c r="B31" s="33" t="s">
        <v>7</v>
      </c>
      <c r="C31" s="27">
        <v>103.66666666666667</v>
      </c>
      <c r="D31" s="28">
        <v>119</v>
      </c>
      <c r="E31" s="28">
        <v>149</v>
      </c>
      <c r="F31" s="28">
        <v>165</v>
      </c>
      <c r="G31" s="28">
        <v>198</v>
      </c>
      <c r="H31" s="28">
        <v>208</v>
      </c>
      <c r="I31" s="28">
        <v>175</v>
      </c>
      <c r="J31" s="28">
        <v>122</v>
      </c>
      <c r="K31" s="29">
        <v>104</v>
      </c>
      <c r="L31" s="28"/>
      <c r="M31" s="27">
        <v>108</v>
      </c>
      <c r="N31" s="28">
        <v>119</v>
      </c>
      <c r="O31" s="28">
        <v>149</v>
      </c>
      <c r="P31" s="28">
        <v>184</v>
      </c>
      <c r="Q31" s="28">
        <v>198</v>
      </c>
      <c r="R31" s="28">
        <v>157</v>
      </c>
      <c r="S31" s="28">
        <v>111</v>
      </c>
      <c r="T31" s="28">
        <v>122</v>
      </c>
      <c r="U31" s="29">
        <v>74.099999999999994</v>
      </c>
      <c r="V31" s="28"/>
      <c r="W31" s="27">
        <v>485.80555555555554</v>
      </c>
      <c r="X31" s="29">
        <v>427.52499999999998</v>
      </c>
      <c r="Z31" s="27">
        <v>190</v>
      </c>
      <c r="AA31" s="28">
        <v>292.79999999999995</v>
      </c>
      <c r="AB31" s="28">
        <v>452.40000000000003</v>
      </c>
      <c r="AC31" s="28">
        <v>636.59999999999991</v>
      </c>
      <c r="AD31" s="28">
        <v>858</v>
      </c>
      <c r="AE31" s="28">
        <v>842.40000000000009</v>
      </c>
      <c r="AF31" s="28">
        <v>664.2</v>
      </c>
      <c r="AG31" s="28">
        <v>454.79999999999995</v>
      </c>
      <c r="AH31" s="29">
        <v>305.39999999999998</v>
      </c>
      <c r="AI31" s="28"/>
      <c r="AJ31" s="27">
        <v>171.79999999999998</v>
      </c>
      <c r="AK31" s="28">
        <v>364.20000000000005</v>
      </c>
      <c r="AL31" s="28">
        <v>672</v>
      </c>
      <c r="AM31" s="28">
        <v>516.59999999999991</v>
      </c>
      <c r="AN31" s="28">
        <v>877.80000000000007</v>
      </c>
      <c r="AO31" s="28">
        <v>688.8</v>
      </c>
      <c r="AP31" s="28">
        <v>319.79999999999995</v>
      </c>
      <c r="AQ31" s="28">
        <v>559.79999999999995</v>
      </c>
      <c r="AR31" s="29">
        <v>105</v>
      </c>
      <c r="AS31" s="28"/>
      <c r="AT31" s="80">
        <v>1.8382833333333333</v>
      </c>
      <c r="AU31" s="81">
        <v>1.6085666666666669</v>
      </c>
      <c r="AW31" s="27">
        <v>516.6</v>
      </c>
      <c r="AX31" s="28">
        <v>765.4</v>
      </c>
      <c r="AY31" s="28">
        <v>1229</v>
      </c>
      <c r="AZ31" s="28">
        <v>1318</v>
      </c>
      <c r="BA31" s="28">
        <v>1594</v>
      </c>
      <c r="BB31" s="28">
        <v>1541</v>
      </c>
      <c r="BC31" s="28">
        <v>1400</v>
      </c>
      <c r="BD31" s="28">
        <v>757.2</v>
      </c>
      <c r="BE31" s="29">
        <v>887.5</v>
      </c>
      <c r="BF31" s="28"/>
      <c r="BG31" s="27">
        <v>511.3</v>
      </c>
      <c r="BH31" s="28">
        <v>971.8</v>
      </c>
      <c r="BI31" s="28">
        <v>1529</v>
      </c>
      <c r="BJ31" s="28">
        <v>1719</v>
      </c>
      <c r="BK31" s="28">
        <v>1765</v>
      </c>
      <c r="BL31" s="28">
        <v>1369</v>
      </c>
      <c r="BM31" s="28">
        <v>696</v>
      </c>
      <c r="BN31" s="28">
        <v>1326</v>
      </c>
      <c r="BO31" s="29">
        <v>84.8</v>
      </c>
      <c r="BP31" s="28"/>
      <c r="BQ31" s="80">
        <v>3.6827583333333331</v>
      </c>
      <c r="BR31" s="81">
        <v>3.6316083333333333</v>
      </c>
      <c r="BT31" s="80">
        <v>2.7189473684210528</v>
      </c>
      <c r="BU31" s="98">
        <v>2.4787581918410142</v>
      </c>
      <c r="BV31" s="98">
        <v>2.4987094450047924</v>
      </c>
      <c r="BW31" s="98">
        <v>2.1985644257827568</v>
      </c>
      <c r="BX31" s="98">
        <v>1.9073967240596503</v>
      </c>
      <c r="BY31" s="98">
        <v>1.8462200289900408</v>
      </c>
      <c r="BZ31" s="98">
        <v>1.9847752855771954</v>
      </c>
      <c r="CA31" s="98">
        <v>1.9795241464163844</v>
      </c>
      <c r="CB31" s="81">
        <v>2.217838513466686</v>
      </c>
      <c r="CC31" s="98"/>
      <c r="CD31" s="80">
        <v>2.9761350407450524</v>
      </c>
      <c r="CE31" s="98">
        <v>2.4549858158853404</v>
      </c>
      <c r="CF31" s="98">
        <v>2.1552505330598657</v>
      </c>
      <c r="CG31" s="98">
        <v>2.8462632074060825</v>
      </c>
      <c r="CH31" s="98">
        <v>2.4235171926071932</v>
      </c>
      <c r="CI31" s="98">
        <v>2.0354637297649765</v>
      </c>
      <c r="CJ31" s="98">
        <v>2.1533883195491299</v>
      </c>
      <c r="CK31" s="98">
        <v>2.2197211155867218</v>
      </c>
      <c r="CL31" s="81">
        <v>2.32034539147593</v>
      </c>
      <c r="CM31" s="98"/>
      <c r="CN31" s="80">
        <v>6.2024294163252822</v>
      </c>
      <c r="CO31" s="81">
        <v>6.9612699073113093</v>
      </c>
    </row>
    <row r="32" spans="1:93" ht="18" customHeight="1" x14ac:dyDescent="0.25">
      <c r="A32" s="32"/>
      <c r="B32" s="33" t="s">
        <v>8</v>
      </c>
      <c r="C32" s="27">
        <v>86.833333333333329</v>
      </c>
      <c r="D32" s="28">
        <v>95.5</v>
      </c>
      <c r="E32" s="28">
        <v>112</v>
      </c>
      <c r="F32" s="28">
        <v>139</v>
      </c>
      <c r="G32" s="28">
        <v>164</v>
      </c>
      <c r="H32" s="28">
        <v>157</v>
      </c>
      <c r="I32" s="28">
        <v>171</v>
      </c>
      <c r="J32" s="28">
        <v>149</v>
      </c>
      <c r="K32" s="29">
        <v>114</v>
      </c>
      <c r="L32" s="28"/>
      <c r="M32" s="27">
        <v>84.433333333333337</v>
      </c>
      <c r="N32" s="28">
        <v>95.4</v>
      </c>
      <c r="O32" s="28">
        <v>103</v>
      </c>
      <c r="P32" s="28">
        <v>128</v>
      </c>
      <c r="Q32" s="28">
        <v>138</v>
      </c>
      <c r="R32" s="28">
        <v>126</v>
      </c>
      <c r="S32" s="28">
        <v>125</v>
      </c>
      <c r="T32" s="28">
        <v>131</v>
      </c>
      <c r="U32" s="29">
        <v>107</v>
      </c>
      <c r="V32" s="28"/>
      <c r="W32" s="27">
        <v>437.15277777777777</v>
      </c>
      <c r="X32" s="29">
        <v>369.51944444444445</v>
      </c>
      <c r="Z32" s="27">
        <v>128.4</v>
      </c>
      <c r="AA32" s="28">
        <v>457.20000000000005</v>
      </c>
      <c r="AB32" s="28">
        <v>658.2</v>
      </c>
      <c r="AC32" s="28">
        <v>1056.5999999999999</v>
      </c>
      <c r="AD32" s="28">
        <v>1033.8000000000002</v>
      </c>
      <c r="AE32" s="28">
        <v>1631.3999999999999</v>
      </c>
      <c r="AF32" s="28">
        <v>2158.8000000000002</v>
      </c>
      <c r="AG32" s="28">
        <v>1867.1999999999998</v>
      </c>
      <c r="AH32" s="29">
        <v>1141.8000000000002</v>
      </c>
      <c r="AI32" s="28"/>
      <c r="AJ32" s="27">
        <v>59</v>
      </c>
      <c r="AK32" s="28">
        <v>241.20000000000002</v>
      </c>
      <c r="AL32" s="28">
        <v>573.59999999999991</v>
      </c>
      <c r="AM32" s="28">
        <v>735.59999999999991</v>
      </c>
      <c r="AN32" s="28">
        <v>928.80000000000007</v>
      </c>
      <c r="AO32" s="28">
        <v>708.59999999999991</v>
      </c>
      <c r="AP32" s="28">
        <v>798</v>
      </c>
      <c r="AQ32" s="28">
        <v>880.19999999999993</v>
      </c>
      <c r="AR32" s="29">
        <v>649.20000000000005</v>
      </c>
      <c r="AS32" s="28"/>
      <c r="AT32" s="80">
        <v>4.1798500000000001</v>
      </c>
      <c r="AU32" s="81">
        <v>2.2060166666666667</v>
      </c>
      <c r="AW32" s="27">
        <v>309.5</v>
      </c>
      <c r="AX32" s="28">
        <v>842.6</v>
      </c>
      <c r="AY32" s="28">
        <v>990.4</v>
      </c>
      <c r="AZ32" s="28">
        <v>1450</v>
      </c>
      <c r="BA32" s="28">
        <v>1512</v>
      </c>
      <c r="BB32" s="28">
        <v>1586</v>
      </c>
      <c r="BC32" s="28">
        <v>1942</v>
      </c>
      <c r="BD32" s="28">
        <v>1391</v>
      </c>
      <c r="BE32" s="29">
        <v>783.7</v>
      </c>
      <c r="BF32" s="28"/>
      <c r="BG32" s="27">
        <v>300.5</v>
      </c>
      <c r="BH32" s="28">
        <v>668.3</v>
      </c>
      <c r="BI32" s="28">
        <v>1162</v>
      </c>
      <c r="BJ32" s="28">
        <v>1143</v>
      </c>
      <c r="BK32" s="28">
        <v>1325</v>
      </c>
      <c r="BL32" s="28">
        <v>833.2</v>
      </c>
      <c r="BM32" s="28">
        <v>1062</v>
      </c>
      <c r="BN32" s="28">
        <v>1146</v>
      </c>
      <c r="BO32" s="29">
        <v>602.9</v>
      </c>
      <c r="BP32" s="28"/>
      <c r="BQ32" s="80">
        <v>4.2260499999999999</v>
      </c>
      <c r="BR32" s="81">
        <v>3.0449166666666665</v>
      </c>
      <c r="BT32" s="80">
        <v>2.4104361370716512</v>
      </c>
      <c r="BU32" s="98">
        <v>1.5892424990819205</v>
      </c>
      <c r="BV32" s="98">
        <v>1.5219929227377675</v>
      </c>
      <c r="BW32" s="98">
        <v>1.2666703598842959</v>
      </c>
      <c r="BX32" s="98">
        <v>1.4194022356506668</v>
      </c>
      <c r="BY32" s="98">
        <v>1.1120528165108792</v>
      </c>
      <c r="BZ32" s="98">
        <v>0.89958380919871106</v>
      </c>
      <c r="CA32" s="98">
        <v>0.84412868090581639</v>
      </c>
      <c r="CB32" s="81">
        <v>0.77685177787359549</v>
      </c>
      <c r="CC32" s="98"/>
      <c r="CD32" s="80">
        <v>3.6161251504211798</v>
      </c>
      <c r="CE32" s="98">
        <v>2.6736100580662852</v>
      </c>
      <c r="CF32" s="98">
        <v>1.9837722949640222</v>
      </c>
      <c r="CG32" s="98">
        <v>1.6809821438656631</v>
      </c>
      <c r="CH32" s="98">
        <v>1.4579152587705606</v>
      </c>
      <c r="CI32" s="98">
        <v>1.3469145989133209</v>
      </c>
      <c r="CJ32" s="98">
        <v>1.245202206251006</v>
      </c>
      <c r="CK32" s="98">
        <v>1.3051878259603564</v>
      </c>
      <c r="CL32" s="81">
        <v>1.1759218076657703</v>
      </c>
      <c r="CM32" s="98"/>
      <c r="CN32" s="80">
        <v>3.4734290839554531</v>
      </c>
      <c r="CO32" s="81">
        <v>4.6094919328594353</v>
      </c>
    </row>
    <row r="33" spans="1:93" ht="18" customHeight="1" x14ac:dyDescent="0.25">
      <c r="A33" s="32"/>
      <c r="B33" s="33" t="s">
        <v>8</v>
      </c>
      <c r="C33" s="27">
        <v>104.33333333333333</v>
      </c>
      <c r="D33" s="28">
        <v>113</v>
      </c>
      <c r="E33" s="28">
        <v>142</v>
      </c>
      <c r="F33" s="28">
        <v>183</v>
      </c>
      <c r="G33" s="28">
        <v>198</v>
      </c>
      <c r="H33" s="28">
        <v>192</v>
      </c>
      <c r="I33" s="28">
        <v>151</v>
      </c>
      <c r="J33" s="28">
        <v>118</v>
      </c>
      <c r="K33" s="29">
        <v>126</v>
      </c>
      <c r="L33" s="28"/>
      <c r="M33" s="27">
        <v>101.66666666666667</v>
      </c>
      <c r="N33" s="28">
        <v>107</v>
      </c>
      <c r="O33" s="28">
        <v>139</v>
      </c>
      <c r="P33" s="28">
        <v>169</v>
      </c>
      <c r="Q33" s="28">
        <v>198</v>
      </c>
      <c r="R33" s="28">
        <v>197</v>
      </c>
      <c r="S33" s="28">
        <v>173</v>
      </c>
      <c r="T33" s="28">
        <v>149</v>
      </c>
      <c r="U33" s="29">
        <v>107</v>
      </c>
      <c r="V33" s="28"/>
      <c r="W33" s="27">
        <v>473.19444444444446</v>
      </c>
      <c r="X33" s="29">
        <v>491.05555555555554</v>
      </c>
      <c r="Z33" s="27">
        <v>37.4</v>
      </c>
      <c r="AA33" s="28">
        <v>115.80000000000001</v>
      </c>
      <c r="AB33" s="28">
        <v>126.60000000000001</v>
      </c>
      <c r="AC33" s="28">
        <v>192</v>
      </c>
      <c r="AD33" s="28">
        <v>289.20000000000005</v>
      </c>
      <c r="AE33" s="28">
        <v>307.79999999999995</v>
      </c>
      <c r="AF33" s="28">
        <v>181.2</v>
      </c>
      <c r="AG33" s="28">
        <v>168</v>
      </c>
      <c r="AH33" s="29">
        <v>169.8</v>
      </c>
      <c r="AI33" s="28"/>
      <c r="AJ33" s="27">
        <v>41.8</v>
      </c>
      <c r="AK33" s="28">
        <v>87</v>
      </c>
      <c r="AL33" s="28">
        <v>178.2</v>
      </c>
      <c r="AM33" s="28">
        <v>236.39999999999998</v>
      </c>
      <c r="AN33" s="28">
        <v>270</v>
      </c>
      <c r="AO33" s="28">
        <v>337.79999999999995</v>
      </c>
      <c r="AP33" s="28">
        <v>340.20000000000005</v>
      </c>
      <c r="AQ33" s="28">
        <v>326.39999999999998</v>
      </c>
      <c r="AR33" s="29">
        <v>136.19999999999999</v>
      </c>
      <c r="AS33" s="28"/>
      <c r="AT33" s="80">
        <v>0.62306666666666677</v>
      </c>
      <c r="AU33" s="81">
        <v>0.79773333333333318</v>
      </c>
      <c r="AW33" s="27">
        <v>152.9</v>
      </c>
      <c r="AX33" s="28">
        <v>347</v>
      </c>
      <c r="AY33" s="28">
        <v>379.1</v>
      </c>
      <c r="AZ33" s="28">
        <v>628.20000000000005</v>
      </c>
      <c r="BA33" s="28">
        <v>787.3</v>
      </c>
      <c r="BB33" s="28">
        <v>803.1</v>
      </c>
      <c r="BC33" s="28">
        <v>632.20000000000005</v>
      </c>
      <c r="BD33" s="28">
        <v>494.4</v>
      </c>
      <c r="BE33" s="29">
        <v>519.5</v>
      </c>
      <c r="BF33" s="28"/>
      <c r="BG33" s="27">
        <v>183.1</v>
      </c>
      <c r="BH33" s="28">
        <v>292.60000000000002</v>
      </c>
      <c r="BI33" s="28">
        <v>549.9</v>
      </c>
      <c r="BJ33" s="28">
        <v>732.6</v>
      </c>
      <c r="BK33" s="28">
        <v>806.8</v>
      </c>
      <c r="BL33" s="28">
        <v>924</v>
      </c>
      <c r="BM33" s="28">
        <v>904</v>
      </c>
      <c r="BN33" s="28">
        <v>898.1</v>
      </c>
      <c r="BO33" s="29">
        <v>399</v>
      </c>
      <c r="BP33" s="28"/>
      <c r="BQ33" s="80">
        <v>1.8315333333333332</v>
      </c>
      <c r="BR33" s="81">
        <v>2.2660750000000003</v>
      </c>
      <c r="BT33" s="80">
        <v>4.0882352941176476</v>
      </c>
      <c r="BU33" s="98">
        <v>3.0110715032501094</v>
      </c>
      <c r="BV33" s="98">
        <v>2.9735236109576793</v>
      </c>
      <c r="BW33" s="98">
        <v>3.0605690589522627</v>
      </c>
      <c r="BX33" s="98">
        <v>2.9084504777398683</v>
      </c>
      <c r="BY33" s="98">
        <v>2.6588729394559336</v>
      </c>
      <c r="BZ33" s="98">
        <v>2.9776668933013006</v>
      </c>
      <c r="CA33" s="98">
        <v>3.2324356883185317</v>
      </c>
      <c r="CB33" s="81">
        <v>3.0006055725439351</v>
      </c>
      <c r="CC33" s="98"/>
      <c r="CD33" s="80">
        <v>4.3803827751196174</v>
      </c>
      <c r="CE33" s="98">
        <v>3.5172390740603818</v>
      </c>
      <c r="CF33" s="98">
        <v>3.0042962914776892</v>
      </c>
      <c r="CG33" s="98">
        <v>3.0229076141951765</v>
      </c>
      <c r="CH33" s="98">
        <v>3.0287920108748088</v>
      </c>
      <c r="CI33" s="98">
        <v>2.8289901223584875</v>
      </c>
      <c r="CJ33" s="98">
        <v>2.6955731431001899</v>
      </c>
      <c r="CK33" s="98">
        <v>2.7068828407199361</v>
      </c>
      <c r="CL33" s="81">
        <v>2.8727013867534428</v>
      </c>
      <c r="CM33" s="98"/>
      <c r="CN33" s="80">
        <v>8.9971728724056579</v>
      </c>
      <c r="CO33" s="81">
        <v>8.8078847354631105</v>
      </c>
    </row>
    <row r="34" spans="1:93" ht="18" customHeight="1" x14ac:dyDescent="0.25">
      <c r="A34" s="37"/>
      <c r="B34" s="33"/>
      <c r="C34" s="33"/>
      <c r="D34" s="72"/>
      <c r="E34" s="72"/>
      <c r="F34" s="72"/>
      <c r="G34" s="72"/>
      <c r="H34" s="72"/>
      <c r="I34" s="72"/>
      <c r="J34" s="72"/>
      <c r="K34" s="73"/>
      <c r="L34" s="72"/>
      <c r="M34" s="33"/>
      <c r="N34" s="72"/>
      <c r="O34" s="72"/>
      <c r="P34" s="72"/>
      <c r="Q34" s="72"/>
      <c r="R34" s="72"/>
      <c r="S34" s="72"/>
      <c r="T34" s="72"/>
      <c r="U34" s="73"/>
      <c r="V34" s="72"/>
      <c r="W34" s="33"/>
      <c r="X34" s="73"/>
      <c r="Z34" s="33"/>
      <c r="AA34" s="72"/>
      <c r="AB34" s="72"/>
      <c r="AC34" s="72"/>
      <c r="AD34" s="72"/>
      <c r="AE34" s="72"/>
      <c r="AF34" s="72"/>
      <c r="AG34" s="72"/>
      <c r="AH34" s="73"/>
      <c r="AI34" s="72"/>
      <c r="AJ34" s="33"/>
      <c r="AK34" s="72"/>
      <c r="AL34" s="72"/>
      <c r="AM34" s="72"/>
      <c r="AN34" s="72"/>
      <c r="AO34" s="72"/>
      <c r="AP34" s="72"/>
      <c r="AQ34" s="72"/>
      <c r="AR34" s="73"/>
      <c r="AS34" s="72"/>
      <c r="AT34" s="80"/>
      <c r="AU34" s="81"/>
      <c r="AW34" s="33"/>
      <c r="AX34" s="72"/>
      <c r="AY34" s="72"/>
      <c r="AZ34" s="72"/>
      <c r="BA34" s="72"/>
      <c r="BB34" s="72"/>
      <c r="BC34" s="72"/>
      <c r="BD34" s="72"/>
      <c r="BE34" s="73"/>
      <c r="BF34" s="72"/>
      <c r="BG34" s="33"/>
      <c r="BH34" s="72"/>
      <c r="BI34" s="72"/>
      <c r="BJ34" s="72"/>
      <c r="BK34" s="72"/>
      <c r="BL34" s="72"/>
      <c r="BM34" s="72"/>
      <c r="BN34" s="72"/>
      <c r="BO34" s="73"/>
      <c r="BP34" s="72"/>
      <c r="BQ34" s="80"/>
      <c r="BR34" s="81"/>
      <c r="BT34" s="80"/>
      <c r="BU34" s="98"/>
      <c r="BV34" s="98"/>
      <c r="BW34" s="98"/>
      <c r="BX34" s="98"/>
      <c r="BY34" s="98"/>
      <c r="BZ34" s="98"/>
      <c r="CA34" s="98"/>
      <c r="CB34" s="81"/>
      <c r="CC34" s="98"/>
      <c r="CD34" s="80"/>
      <c r="CE34" s="98"/>
      <c r="CF34" s="98"/>
      <c r="CG34" s="98"/>
      <c r="CH34" s="98"/>
      <c r="CI34" s="98"/>
      <c r="CJ34" s="98"/>
      <c r="CK34" s="98"/>
      <c r="CL34" s="81"/>
      <c r="CM34" s="98"/>
      <c r="CN34" s="80"/>
      <c r="CO34" s="81"/>
    </row>
    <row r="35" spans="1:93" ht="18" customHeight="1" x14ac:dyDescent="0.25">
      <c r="A35" s="38" t="s">
        <v>1</v>
      </c>
      <c r="B35" s="39" t="str">
        <f>CONCATENATE("Female n=",COUNTIF(B26:B34,"Female"))</f>
        <v>Female n=6</v>
      </c>
      <c r="C35" s="40">
        <f t="shared" ref="C35:K35" si="36">AVERAGE(C26:C34)</f>
        <v>97.76666666666668</v>
      </c>
      <c r="D35" s="41">
        <f t="shared" si="36"/>
        <v>108.2</v>
      </c>
      <c r="E35" s="41">
        <f t="shared" si="36"/>
        <v>132.375</v>
      </c>
      <c r="F35" s="41">
        <f t="shared" si="36"/>
        <v>152.25</v>
      </c>
      <c r="G35" s="41">
        <f t="shared" si="36"/>
        <v>180.75</v>
      </c>
      <c r="H35" s="41">
        <f t="shared" si="36"/>
        <v>174.75</v>
      </c>
      <c r="I35" s="41">
        <f t="shared" si="36"/>
        <v>157.625</v>
      </c>
      <c r="J35" s="41">
        <f t="shared" si="36"/>
        <v>134.875</v>
      </c>
      <c r="K35" s="42">
        <f t="shared" si="36"/>
        <v>113.15</v>
      </c>
      <c r="L35" s="43"/>
      <c r="M35" s="40">
        <f t="shared" ref="M35:U35" si="37">AVERAGE(M26:M34)</f>
        <v>95.670833333333334</v>
      </c>
      <c r="N35" s="41">
        <f t="shared" si="37"/>
        <v>101.075</v>
      </c>
      <c r="O35" s="41">
        <f t="shared" si="37"/>
        <v>118.8</v>
      </c>
      <c r="P35" s="41">
        <f t="shared" si="37"/>
        <v>140</v>
      </c>
      <c r="Q35" s="41">
        <f t="shared" si="37"/>
        <v>165.625</v>
      </c>
      <c r="R35" s="41">
        <f t="shared" si="37"/>
        <v>154</v>
      </c>
      <c r="S35" s="41">
        <f t="shared" si="37"/>
        <v>133.375</v>
      </c>
      <c r="T35" s="41">
        <f t="shared" si="37"/>
        <v>123.5</v>
      </c>
      <c r="U35" s="42">
        <f t="shared" si="37"/>
        <v>98.612499999999997</v>
      </c>
      <c r="V35" s="43"/>
      <c r="W35" s="40">
        <f t="shared" ref="W35:X35" si="38">AVERAGE(W26:W34)</f>
        <v>451.28055555555557</v>
      </c>
      <c r="X35" s="42">
        <f t="shared" si="38"/>
        <v>404.18819444444449</v>
      </c>
      <c r="Z35" s="40">
        <f t="shared" ref="Z35:AH35" si="39">AVERAGE(Z26:Z34)</f>
        <v>144.30000000000004</v>
      </c>
      <c r="AA35" s="41">
        <f t="shared" si="39"/>
        <v>303.30000000000007</v>
      </c>
      <c r="AB35" s="41">
        <f t="shared" si="39"/>
        <v>547.72500000000014</v>
      </c>
      <c r="AC35" s="41">
        <f t="shared" si="39"/>
        <v>701.17499999999995</v>
      </c>
      <c r="AD35" s="41">
        <f t="shared" si="39"/>
        <v>942.45</v>
      </c>
      <c r="AE35" s="41">
        <f t="shared" si="39"/>
        <v>1137.2249999999999</v>
      </c>
      <c r="AF35" s="41">
        <f t="shared" si="39"/>
        <v>1229.1750000000002</v>
      </c>
      <c r="AG35" s="41">
        <f t="shared" si="39"/>
        <v>945.375</v>
      </c>
      <c r="AH35" s="42">
        <f t="shared" si="39"/>
        <v>552.6</v>
      </c>
      <c r="AI35" s="43"/>
      <c r="AJ35" s="40">
        <f t="shared" ref="AJ35:AR35" si="40">AVERAGE(AJ26:AJ34)</f>
        <v>75.974999999999994</v>
      </c>
      <c r="AK35" s="41">
        <f t="shared" si="40"/>
        <v>143.1</v>
      </c>
      <c r="AL35" s="41">
        <f t="shared" si="40"/>
        <v>336.75</v>
      </c>
      <c r="AM35" s="41">
        <f t="shared" si="40"/>
        <v>410.70000000000005</v>
      </c>
      <c r="AN35" s="41">
        <f t="shared" si="40"/>
        <v>618.375</v>
      </c>
      <c r="AO35" s="41">
        <f t="shared" si="40"/>
        <v>562.80000000000007</v>
      </c>
      <c r="AP35" s="41">
        <f t="shared" si="40"/>
        <v>527.47500000000002</v>
      </c>
      <c r="AQ35" s="41">
        <f t="shared" si="40"/>
        <v>458.7</v>
      </c>
      <c r="AR35" s="42">
        <f t="shared" si="40"/>
        <v>241.57500000000002</v>
      </c>
      <c r="AS35" s="43"/>
      <c r="AT35" s="84">
        <f t="shared" ref="AT35:AU35" si="41">AVERAGE(AT26:AT34)</f>
        <v>2.6528499999999999</v>
      </c>
      <c r="AU35" s="85">
        <f t="shared" si="41"/>
        <v>1.367275</v>
      </c>
      <c r="AW35" s="40">
        <f t="shared" ref="AW35:BE35" si="42">AVERAGE(AW26:AW34)</f>
        <v>363.82499999999999</v>
      </c>
      <c r="AX35" s="41">
        <f t="shared" si="42"/>
        <v>670.92500000000007</v>
      </c>
      <c r="AY35" s="41">
        <f t="shared" si="42"/>
        <v>1037.9375</v>
      </c>
      <c r="AZ35" s="41">
        <f t="shared" si="42"/>
        <v>1170.0875000000001</v>
      </c>
      <c r="BA35" s="41">
        <f t="shared" si="42"/>
        <v>1472.7874999999999</v>
      </c>
      <c r="BB35" s="41">
        <f t="shared" si="42"/>
        <v>1447.3875</v>
      </c>
      <c r="BC35" s="41">
        <f t="shared" si="42"/>
        <v>1474.575</v>
      </c>
      <c r="BD35" s="41">
        <f t="shared" si="42"/>
        <v>1065.075</v>
      </c>
      <c r="BE35" s="42">
        <f t="shared" si="42"/>
        <v>715.81249999999989</v>
      </c>
      <c r="BF35" s="43"/>
      <c r="BG35" s="40">
        <f t="shared" ref="BG35:BO35" si="43">AVERAGE(BG26:BG34)</f>
        <v>296.61250000000001</v>
      </c>
      <c r="BH35" s="41">
        <f t="shared" si="43"/>
        <v>441.41249999999997</v>
      </c>
      <c r="BI35" s="41">
        <f t="shared" si="43"/>
        <v>866.36249999999995</v>
      </c>
      <c r="BJ35" s="41">
        <f t="shared" si="43"/>
        <v>1021.8625000000001</v>
      </c>
      <c r="BK35" s="41">
        <f t="shared" si="43"/>
        <v>1266.6875</v>
      </c>
      <c r="BL35" s="41">
        <f t="shared" si="43"/>
        <v>1138.8375000000001</v>
      </c>
      <c r="BM35" s="41">
        <f t="shared" si="43"/>
        <v>985.6</v>
      </c>
      <c r="BN35" s="41">
        <f t="shared" si="43"/>
        <v>963.9375</v>
      </c>
      <c r="BO35" s="42">
        <f t="shared" si="43"/>
        <v>482.61250000000007</v>
      </c>
      <c r="BP35" s="43"/>
      <c r="BQ35" s="84">
        <f t="shared" ref="BQ35:BR35" si="44">AVERAGE(BQ26:BQ34)</f>
        <v>3.6140239583333331</v>
      </c>
      <c r="BR35" s="85">
        <f t="shared" si="44"/>
        <v>2.8814854166666666</v>
      </c>
      <c r="BT35" s="84">
        <f t="shared" ref="BT35:CB35" si="45">AVERAGE(BT26:BT34)</f>
        <v>2.7031874370808797</v>
      </c>
      <c r="BU35" s="103">
        <f t="shared" si="45"/>
        <v>2.2002050525027541</v>
      </c>
      <c r="BV35" s="103">
        <f t="shared" si="45"/>
        <v>1.9785967450857509</v>
      </c>
      <c r="BW35" s="103">
        <f t="shared" si="45"/>
        <v>1.8732732419421092</v>
      </c>
      <c r="BX35" s="103">
        <f t="shared" si="45"/>
        <v>1.742617152771103</v>
      </c>
      <c r="BY35" s="103">
        <f t="shared" si="45"/>
        <v>1.5829248076628042</v>
      </c>
      <c r="BZ35" s="103">
        <f t="shared" si="45"/>
        <v>1.5258480717356209</v>
      </c>
      <c r="CA35" s="103">
        <f t="shared" si="45"/>
        <v>1.5507120018257103</v>
      </c>
      <c r="CB35" s="85">
        <f t="shared" si="45"/>
        <v>1.585984815839161</v>
      </c>
      <c r="CC35" s="104"/>
      <c r="CD35" s="84">
        <f t="shared" ref="CD35:CL35" si="46">AVERAGE(CD26:CD34)</f>
        <v>4.0820150123665258</v>
      </c>
      <c r="CE35" s="103">
        <f t="shared" si="46"/>
        <v>3.550648965704355</v>
      </c>
      <c r="CF35" s="103">
        <f t="shared" si="46"/>
        <v>2.748939233746325</v>
      </c>
      <c r="CG35" s="103">
        <f t="shared" si="46"/>
        <v>2.6062430685889604</v>
      </c>
      <c r="CH35" s="103">
        <f t="shared" si="46"/>
        <v>2.3491148353495244</v>
      </c>
      <c r="CI35" s="103">
        <f t="shared" si="46"/>
        <v>2.3388476900460291</v>
      </c>
      <c r="CJ35" s="103">
        <f t="shared" si="46"/>
        <v>2.3203480462175179</v>
      </c>
      <c r="CK35" s="103">
        <f t="shared" si="46"/>
        <v>2.2456649871292096</v>
      </c>
      <c r="CL35" s="85">
        <f t="shared" si="46"/>
        <v>2.431415768137823</v>
      </c>
      <c r="CM35" s="104"/>
      <c r="CN35" s="84">
        <f t="shared" ref="CN35:CO35" si="47">AVERAGE(CN26:CN34)</f>
        <v>5.1437042209596031</v>
      </c>
      <c r="CO35" s="85">
        <f t="shared" si="47"/>
        <v>7.4936886952075739</v>
      </c>
    </row>
    <row r="36" spans="1:93" ht="18" customHeight="1" x14ac:dyDescent="0.25">
      <c r="A36" s="44" t="s">
        <v>2</v>
      </c>
      <c r="B36" s="45" t="str">
        <f>CONCATENATE("Male n=",COUNTIF(B26:B34,"Male"))</f>
        <v>Male n=2</v>
      </c>
      <c r="C36" s="46">
        <f t="shared" ref="C36:K36" si="48">STDEV(C26:C34)</f>
        <v>6.0032795270056445</v>
      </c>
      <c r="D36" s="47">
        <f t="shared" si="48"/>
        <v>8.9405976150526829</v>
      </c>
      <c r="E36" s="47">
        <f t="shared" si="48"/>
        <v>14.61835929820541</v>
      </c>
      <c r="F36" s="47">
        <f t="shared" si="48"/>
        <v>18.28152853878159</v>
      </c>
      <c r="G36" s="47">
        <f t="shared" si="48"/>
        <v>13.593590926819678</v>
      </c>
      <c r="H36" s="47">
        <f t="shared" si="48"/>
        <v>20.154758388883895</v>
      </c>
      <c r="I36" s="47">
        <f t="shared" si="48"/>
        <v>14.667140143872629</v>
      </c>
      <c r="J36" s="47">
        <f t="shared" si="48"/>
        <v>14.126343172547218</v>
      </c>
      <c r="K36" s="48">
        <f t="shared" si="48"/>
        <v>15.86424551355298</v>
      </c>
      <c r="L36" s="49"/>
      <c r="M36" s="46">
        <f t="shared" ref="M36:U36" si="49">STDEV(M26:M34)</f>
        <v>8.0061372787995673</v>
      </c>
      <c r="N36" s="47">
        <f t="shared" si="49"/>
        <v>9.780556513526502</v>
      </c>
      <c r="O36" s="47">
        <f t="shared" si="49"/>
        <v>19.457793150450467</v>
      </c>
      <c r="P36" s="47">
        <f t="shared" si="49"/>
        <v>27.145112688238058</v>
      </c>
      <c r="Q36" s="47">
        <f t="shared" si="49"/>
        <v>29.417863863403038</v>
      </c>
      <c r="R36" s="47">
        <f t="shared" si="49"/>
        <v>25.556659741500983</v>
      </c>
      <c r="S36" s="47">
        <f t="shared" si="49"/>
        <v>21.738297344285531</v>
      </c>
      <c r="T36" s="47">
        <f t="shared" si="49"/>
        <v>14.322808982279179</v>
      </c>
      <c r="U36" s="48">
        <f t="shared" si="49"/>
        <v>13.749538953309383</v>
      </c>
      <c r="V36" s="49"/>
      <c r="W36" s="46">
        <f>STDEV(W26:W34)</f>
        <v>23.094341586537947</v>
      </c>
      <c r="X36" s="48">
        <f>STDEV(X26:X34)</f>
        <v>47.620801734391421</v>
      </c>
      <c r="Z36" s="46">
        <f t="shared" ref="Z36:AH36" si="50">STDEV(Z26:Z34)</f>
        <v>53.525748143166602</v>
      </c>
      <c r="AA36" s="47">
        <f t="shared" si="50"/>
        <v>134.62825006025176</v>
      </c>
      <c r="AB36" s="47">
        <f t="shared" si="50"/>
        <v>275.88508865623209</v>
      </c>
      <c r="AC36" s="47">
        <f t="shared" si="50"/>
        <v>333.61633117785374</v>
      </c>
      <c r="AD36" s="47">
        <f t="shared" si="50"/>
        <v>359.63477902688203</v>
      </c>
      <c r="AE36" s="47">
        <f t="shared" si="50"/>
        <v>586.46150951520883</v>
      </c>
      <c r="AF36" s="47">
        <f t="shared" si="50"/>
        <v>747.54895061890613</v>
      </c>
      <c r="AG36" s="47">
        <f t="shared" si="50"/>
        <v>539.58983827665656</v>
      </c>
      <c r="AH36" s="48">
        <f t="shared" si="50"/>
        <v>321.87269888220453</v>
      </c>
      <c r="AI36" s="49"/>
      <c r="AJ36" s="46">
        <f t="shared" ref="AJ36:AR36" si="51">STDEV(AJ26:AJ34)</f>
        <v>40.693760490487257</v>
      </c>
      <c r="AK36" s="47">
        <f t="shared" si="51"/>
        <v>111.73816332326729</v>
      </c>
      <c r="AL36" s="47">
        <f t="shared" si="51"/>
        <v>195.80543550021423</v>
      </c>
      <c r="AM36" s="47">
        <f t="shared" si="51"/>
        <v>170.8912436108329</v>
      </c>
      <c r="AN36" s="47">
        <f t="shared" si="51"/>
        <v>243.70826675702716</v>
      </c>
      <c r="AO36" s="47">
        <f t="shared" si="51"/>
        <v>225.6396621670423</v>
      </c>
      <c r="AP36" s="47">
        <f t="shared" si="51"/>
        <v>246.85762090727519</v>
      </c>
      <c r="AQ36" s="47">
        <f t="shared" si="51"/>
        <v>208.15985615455654</v>
      </c>
      <c r="AR36" s="48">
        <f t="shared" si="51"/>
        <v>180.07168215542859</v>
      </c>
      <c r="AS36" s="49"/>
      <c r="AT36" s="86">
        <f>STDEV(AT26:AT34)</f>
        <v>1.2451429918522328</v>
      </c>
      <c r="AU36" s="87">
        <f>STDEV(AU26:AU34)</f>
        <v>0.5010293154303801</v>
      </c>
      <c r="AW36" s="46">
        <f t="shared" ref="AW36:BE36" si="52">STDEV(AW26:AW34)</f>
        <v>126.36530660860087</v>
      </c>
      <c r="AX36" s="47">
        <f t="shared" si="52"/>
        <v>270.91099619089425</v>
      </c>
      <c r="AY36" s="47">
        <f t="shared" si="52"/>
        <v>433.89012084200044</v>
      </c>
      <c r="AZ36" s="47">
        <f t="shared" si="52"/>
        <v>383.18774002718669</v>
      </c>
      <c r="BA36" s="47">
        <f t="shared" si="52"/>
        <v>442.17645617203226</v>
      </c>
      <c r="BB36" s="47">
        <f t="shared" si="52"/>
        <v>357.5937457007401</v>
      </c>
      <c r="BC36" s="47">
        <f t="shared" si="52"/>
        <v>508.46934940634748</v>
      </c>
      <c r="BD36" s="47">
        <f t="shared" si="52"/>
        <v>303.07758436225049</v>
      </c>
      <c r="BE36" s="48">
        <f t="shared" si="52"/>
        <v>173.68510453033838</v>
      </c>
      <c r="BF36" s="49"/>
      <c r="BG36" s="46">
        <f t="shared" ref="BG36:BO36" si="53">STDEV(BG26:BG34)</f>
        <v>108.07172799977397</v>
      </c>
      <c r="BH36" s="47">
        <f t="shared" si="53"/>
        <v>269.98484315923054</v>
      </c>
      <c r="BI36" s="47">
        <f t="shared" si="53"/>
        <v>352.05809965929529</v>
      </c>
      <c r="BJ36" s="47">
        <f t="shared" si="53"/>
        <v>399.44029747885958</v>
      </c>
      <c r="BK36" s="47">
        <f t="shared" si="53"/>
        <v>309.69227785704584</v>
      </c>
      <c r="BL36" s="47">
        <f t="shared" si="53"/>
        <v>226.32520178779379</v>
      </c>
      <c r="BM36" s="47">
        <f t="shared" si="53"/>
        <v>264.07140268170963</v>
      </c>
      <c r="BN36" s="47">
        <f t="shared" si="53"/>
        <v>195.83509051896553</v>
      </c>
      <c r="BO36" s="48">
        <f t="shared" si="53"/>
        <v>298.82025862428679</v>
      </c>
      <c r="BP36" s="49"/>
      <c r="BQ36" s="86">
        <f>STDEV(BQ26:BQ34)</f>
        <v>0.87621314311723164</v>
      </c>
      <c r="BR36" s="87">
        <f>STDEV(BR26:BR34)</f>
        <v>0.45231965455398443</v>
      </c>
      <c r="BT36" s="86">
        <f t="shared" ref="BT36:CB36" si="54">STDEV(BT26:BT34)</f>
        <v>0.74534467187139231</v>
      </c>
      <c r="BU36" s="105">
        <f t="shared" si="54"/>
        <v>0.57141199896262462</v>
      </c>
      <c r="BV36" s="105">
        <f t="shared" si="54"/>
        <v>0.58786466745347843</v>
      </c>
      <c r="BW36" s="105">
        <f t="shared" si="54"/>
        <v>0.61750296165375906</v>
      </c>
      <c r="BX36" s="105">
        <f t="shared" si="54"/>
        <v>0.57988707531840233</v>
      </c>
      <c r="BY36" s="105">
        <f t="shared" si="54"/>
        <v>0.56355221717287818</v>
      </c>
      <c r="BZ36" s="105">
        <f t="shared" si="54"/>
        <v>0.71085596429377274</v>
      </c>
      <c r="CA36" s="105">
        <f t="shared" si="54"/>
        <v>0.80060812428387418</v>
      </c>
      <c r="CB36" s="87">
        <f t="shared" si="54"/>
        <v>0.75539846100565622</v>
      </c>
      <c r="CC36" s="106"/>
      <c r="CD36" s="86">
        <f t="shared" ref="CD36:CL36" si="55">STDEV(CD26:CD34)</f>
        <v>1.5697773596206119</v>
      </c>
      <c r="CE36" s="105">
        <f t="shared" si="55"/>
        <v>1.3361503461800996</v>
      </c>
      <c r="CF36" s="105">
        <f t="shared" si="55"/>
        <v>0.95598938684185419</v>
      </c>
      <c r="CG36" s="105">
        <f t="shared" si="55"/>
        <v>0.74964203286319731</v>
      </c>
      <c r="CH36" s="105">
        <f t="shared" si="55"/>
        <v>0.78590001923623876</v>
      </c>
      <c r="CI36" s="105">
        <f t="shared" si="55"/>
        <v>1.066200722031222</v>
      </c>
      <c r="CJ36" s="105">
        <f t="shared" si="55"/>
        <v>1.1765526181081378</v>
      </c>
      <c r="CK36" s="105">
        <f t="shared" si="55"/>
        <v>0.80525139795428269</v>
      </c>
      <c r="CL36" s="87">
        <f t="shared" si="55"/>
        <v>0.91373576078966778</v>
      </c>
      <c r="CM36" s="106"/>
      <c r="CN36" s="86">
        <f>STDEV(CN26:CN34)</f>
        <v>1.9464648407287466</v>
      </c>
      <c r="CO36" s="87">
        <f>STDEV(CO26:CO34)</f>
        <v>2.8377134112028526</v>
      </c>
    </row>
    <row r="37" spans="1:93" ht="18" customHeight="1" x14ac:dyDescent="0.25">
      <c r="A37" s="50" t="s">
        <v>3</v>
      </c>
      <c r="B37" s="51" t="s">
        <v>0</v>
      </c>
      <c r="C37" s="52">
        <f t="shared" ref="C37:K37" si="56">C36/SQRT(COUNT(C26:C34))</f>
        <v>2.1224798314520301</v>
      </c>
      <c r="D37" s="53">
        <f t="shared" si="56"/>
        <v>3.1609786007320126</v>
      </c>
      <c r="E37" s="53">
        <f t="shared" si="56"/>
        <v>5.1683704947912323</v>
      </c>
      <c r="F37" s="53">
        <f t="shared" si="56"/>
        <v>6.4634964001139279</v>
      </c>
      <c r="G37" s="53">
        <f t="shared" si="56"/>
        <v>4.8060601625150596</v>
      </c>
      <c r="H37" s="53">
        <f t="shared" si="56"/>
        <v>7.1257831649781282</v>
      </c>
      <c r="I37" s="53">
        <f t="shared" si="56"/>
        <v>5.1856171281728844</v>
      </c>
      <c r="J37" s="53">
        <f t="shared" si="56"/>
        <v>4.9944165253382122</v>
      </c>
      <c r="K37" s="54">
        <f t="shared" si="56"/>
        <v>5.608857790520787</v>
      </c>
      <c r="L37" s="55"/>
      <c r="M37" s="52">
        <f t="shared" ref="M37:U37" si="57">M36/SQRT(COUNT(M26:M34))</f>
        <v>2.8305969804747932</v>
      </c>
      <c r="N37" s="53">
        <f t="shared" si="57"/>
        <v>3.4579489172464228</v>
      </c>
      <c r="O37" s="53">
        <f t="shared" si="57"/>
        <v>6.8793687418043401</v>
      </c>
      <c r="P37" s="53">
        <f t="shared" si="57"/>
        <v>9.5972466289630614</v>
      </c>
      <c r="Q37" s="53">
        <f t="shared" si="57"/>
        <v>10.400785512917487</v>
      </c>
      <c r="R37" s="53">
        <f t="shared" si="57"/>
        <v>9.0356437038462918</v>
      </c>
      <c r="S37" s="53">
        <f t="shared" si="57"/>
        <v>7.6856487317969071</v>
      </c>
      <c r="T37" s="53">
        <f t="shared" si="57"/>
        <v>5.0638776785045998</v>
      </c>
      <c r="U37" s="54">
        <f t="shared" si="57"/>
        <v>4.8611961160368242</v>
      </c>
      <c r="V37" s="55"/>
      <c r="W37" s="52">
        <f>W36/SQRT(COUNT(W26:W34))</f>
        <v>8.1650827714397352</v>
      </c>
      <c r="X37" s="54">
        <f>X36/SQRT(COUNT(X26:X34))</f>
        <v>16.836495915964136</v>
      </c>
      <c r="Z37" s="52">
        <f t="shared" ref="Z37:AH37" si="58">Z36/SQRT(COUNT(Z26:Z34))</f>
        <v>18.924209740058178</v>
      </c>
      <c r="AA37" s="53">
        <f t="shared" si="58"/>
        <v>47.598274278441117</v>
      </c>
      <c r="AB37" s="53">
        <f t="shared" si="58"/>
        <v>97.540108508536775</v>
      </c>
      <c r="AC37" s="53">
        <f t="shared" si="58"/>
        <v>117.95118504521869</v>
      </c>
      <c r="AD37" s="53">
        <f t="shared" si="58"/>
        <v>127.15009550021691</v>
      </c>
      <c r="AE37" s="53">
        <f t="shared" si="58"/>
        <v>207.34545514155155</v>
      </c>
      <c r="AF37" s="53">
        <f t="shared" si="58"/>
        <v>264.29846612575801</v>
      </c>
      <c r="AG37" s="53">
        <f t="shared" si="58"/>
        <v>190.77381685238817</v>
      </c>
      <c r="AH37" s="54">
        <f t="shared" si="58"/>
        <v>113.79918402921125</v>
      </c>
      <c r="AI37" s="55"/>
      <c r="AJ37" s="52">
        <f t="shared" ref="AJ37:AR37" si="59">AJ36/SQRT(COUNT(AJ26:AJ34))</f>
        <v>14.387416997402372</v>
      </c>
      <c r="AK37" s="53">
        <f t="shared" si="59"/>
        <v>39.505406501606132</v>
      </c>
      <c r="AL37" s="53">
        <f t="shared" si="59"/>
        <v>69.227675617693308</v>
      </c>
      <c r="AM37" s="53">
        <f t="shared" si="59"/>
        <v>60.419178601311103</v>
      </c>
      <c r="AN37" s="53">
        <f t="shared" si="59"/>
        <v>86.163884027556975</v>
      </c>
      <c r="AO37" s="53">
        <f t="shared" si="59"/>
        <v>79.775667611478639</v>
      </c>
      <c r="AP37" s="53">
        <f t="shared" si="59"/>
        <v>87.277348865556164</v>
      </c>
      <c r="AQ37" s="53">
        <f t="shared" si="59"/>
        <v>73.595622928851597</v>
      </c>
      <c r="AR37" s="54">
        <f t="shared" si="59"/>
        <v>63.664953775886083</v>
      </c>
      <c r="AS37" s="55"/>
      <c r="AT37" s="88">
        <f>AT36/SQRT(COUNT(AT26:AT34))</f>
        <v>0.44022452654280991</v>
      </c>
      <c r="AU37" s="89">
        <f>AU36/SQRT(COUNT(AU26:AU34))</f>
        <v>0.17714061325703773</v>
      </c>
      <c r="AW37" s="52">
        <f t="shared" ref="AW37:BE37" si="60">AW36/SQRT(COUNT(AW26:AW34))</f>
        <v>44.676882604829459</v>
      </c>
      <c r="AX37" s="53">
        <f t="shared" si="60"/>
        <v>95.781501252292131</v>
      </c>
      <c r="AY37" s="53">
        <f t="shared" si="60"/>
        <v>153.40332336861454</v>
      </c>
      <c r="AZ37" s="53">
        <f t="shared" si="60"/>
        <v>135.47732472038578</v>
      </c>
      <c r="BA37" s="53">
        <f t="shared" si="60"/>
        <v>156.3329853201401</v>
      </c>
      <c r="BB37" s="53">
        <f t="shared" si="60"/>
        <v>126.42848124744556</v>
      </c>
      <c r="BC37" s="53">
        <f t="shared" si="60"/>
        <v>179.77106249537016</v>
      </c>
      <c r="BD37" s="53">
        <f t="shared" si="60"/>
        <v>107.15410756409263</v>
      </c>
      <c r="BE37" s="54">
        <f t="shared" si="60"/>
        <v>61.406957602248305</v>
      </c>
      <c r="BF37" s="55"/>
      <c r="BG37" s="52">
        <f t="shared" ref="BG37:BO37" si="61">BG36/SQRT(COUNT(BG26:BG34))</f>
        <v>38.209125861594124</v>
      </c>
      <c r="BH37" s="53">
        <f t="shared" si="61"/>
        <v>95.454056707739184</v>
      </c>
      <c r="BI37" s="53">
        <f t="shared" si="61"/>
        <v>124.47133482036853</v>
      </c>
      <c r="BJ37" s="53">
        <f t="shared" si="61"/>
        <v>141.22347151323669</v>
      </c>
      <c r="BK37" s="53">
        <f t="shared" si="61"/>
        <v>109.49275487691278</v>
      </c>
      <c r="BL37" s="53">
        <f t="shared" si="61"/>
        <v>80.018042468781346</v>
      </c>
      <c r="BM37" s="53">
        <f t="shared" si="61"/>
        <v>93.363339776840164</v>
      </c>
      <c r="BN37" s="53">
        <f t="shared" si="61"/>
        <v>69.238160250120941</v>
      </c>
      <c r="BO37" s="54">
        <f t="shared" si="61"/>
        <v>105.64891561457554</v>
      </c>
      <c r="BP37" s="55"/>
      <c r="BQ37" s="88">
        <f>BQ36/SQRT(COUNT(BQ26:BQ34))</f>
        <v>0.30978812763148666</v>
      </c>
      <c r="BR37" s="89">
        <f>BR36/SQRT(COUNT(BR26:BR34))</f>
        <v>0.1599191474995395</v>
      </c>
      <c r="BT37" s="88">
        <f t="shared" ref="BT37:CB37" si="62">BT36/SQRT(COUNT(BT26:BT34))</f>
        <v>0.26351913590076181</v>
      </c>
      <c r="BU37" s="107">
        <f t="shared" si="62"/>
        <v>0.20202464965891614</v>
      </c>
      <c r="BV37" s="107">
        <f t="shared" si="62"/>
        <v>0.20784154638816463</v>
      </c>
      <c r="BW37" s="107">
        <f t="shared" si="62"/>
        <v>0.21832026579407482</v>
      </c>
      <c r="BX37" s="107">
        <f t="shared" si="62"/>
        <v>0.20502104164003826</v>
      </c>
      <c r="BY37" s="107">
        <f t="shared" si="62"/>
        <v>0.19924579715782803</v>
      </c>
      <c r="BZ37" s="107">
        <f t="shared" si="62"/>
        <v>0.25132553639951449</v>
      </c>
      <c r="CA37" s="107">
        <f t="shared" si="62"/>
        <v>0.28305771687708481</v>
      </c>
      <c r="CB37" s="89">
        <f t="shared" si="62"/>
        <v>0.26707368713749063</v>
      </c>
      <c r="CC37" s="108"/>
      <c r="CD37" s="88">
        <f t="shared" ref="CD37:CL37" si="63">CD36/SQRT(COUNT(CD26:CD34))</f>
        <v>0.55500010797042409</v>
      </c>
      <c r="CE37" s="107">
        <f t="shared" si="63"/>
        <v>0.47240048523435069</v>
      </c>
      <c r="CF37" s="107">
        <f t="shared" si="63"/>
        <v>0.33799328908912235</v>
      </c>
      <c r="CG37" s="107">
        <f t="shared" si="63"/>
        <v>0.26503848245001776</v>
      </c>
      <c r="CH37" s="107">
        <f t="shared" si="63"/>
        <v>0.27785761646829127</v>
      </c>
      <c r="CI37" s="107">
        <f t="shared" si="63"/>
        <v>0.37695888032713509</v>
      </c>
      <c r="CJ37" s="107">
        <f t="shared" si="63"/>
        <v>0.41597416734352527</v>
      </c>
      <c r="CK37" s="107">
        <f t="shared" si="63"/>
        <v>0.2846993620267102</v>
      </c>
      <c r="CL37" s="89">
        <f t="shared" si="63"/>
        <v>0.32305437633351153</v>
      </c>
      <c r="CM37" s="108"/>
      <c r="CN37" s="88">
        <f>CN36/SQRT(COUNT(CN26:CN34))</f>
        <v>0.68817924411024489</v>
      </c>
      <c r="CO37" s="89">
        <f>CO36/SQRT(COUNT(CO26:CO34))</f>
        <v>1.0032831980627734</v>
      </c>
    </row>
    <row r="40" spans="1:93" ht="15" x14ac:dyDescent="0.25">
      <c r="AJ40" s="90"/>
      <c r="BG40" s="90"/>
      <c r="CD40" s="90"/>
    </row>
    <row r="41" spans="1:93" ht="15.75" x14ac:dyDescent="0.25">
      <c r="BT41"/>
      <c r="BU41"/>
      <c r="BV41"/>
    </row>
    <row r="44" spans="1:93" x14ac:dyDescent="0.25">
      <c r="BG44" s="120"/>
      <c r="BH44" s="120"/>
      <c r="BI44" s="120"/>
      <c r="BJ44" s="120"/>
      <c r="BK44" s="120"/>
      <c r="BL44" s="120"/>
      <c r="BM44" s="120"/>
      <c r="BN44" s="120"/>
      <c r="BO44" s="120"/>
    </row>
  </sheetData>
  <sortState ref="BT65:BV83">
    <sortCondition ref="BT65"/>
  </sortState>
  <mergeCells count="48">
    <mergeCell ref="BT22:CO22"/>
    <mergeCell ref="BT23:CB23"/>
    <mergeCell ref="CD23:CL23"/>
    <mergeCell ref="CN23:CO23"/>
    <mergeCell ref="BT24:CB24"/>
    <mergeCell ref="CD24:CL24"/>
    <mergeCell ref="AW22:BR22"/>
    <mergeCell ref="AW23:BE23"/>
    <mergeCell ref="BG23:BO23"/>
    <mergeCell ref="BQ23:BR23"/>
    <mergeCell ref="AW24:BE24"/>
    <mergeCell ref="BG24:BO24"/>
    <mergeCell ref="Z23:AH23"/>
    <mergeCell ref="AJ23:AR23"/>
    <mergeCell ref="AT23:AU23"/>
    <mergeCell ref="Z24:AH24"/>
    <mergeCell ref="AJ24:AR24"/>
    <mergeCell ref="C22:X22"/>
    <mergeCell ref="Z3:AU3"/>
    <mergeCell ref="Z4:AH4"/>
    <mergeCell ref="AJ4:AR4"/>
    <mergeCell ref="AT4:AU4"/>
    <mergeCell ref="Z5:AH5"/>
    <mergeCell ref="AJ5:AR5"/>
    <mergeCell ref="Z22:AU22"/>
    <mergeCell ref="C4:K4"/>
    <mergeCell ref="M4:U4"/>
    <mergeCell ref="W4:X4"/>
    <mergeCell ref="C3:X3"/>
    <mergeCell ref="C23:K23"/>
    <mergeCell ref="M23:U23"/>
    <mergeCell ref="W23:X23"/>
    <mergeCell ref="C24:K24"/>
    <mergeCell ref="M24:U24"/>
    <mergeCell ref="AW3:BR3"/>
    <mergeCell ref="AW4:BE4"/>
    <mergeCell ref="BG4:BO4"/>
    <mergeCell ref="BQ4:BR4"/>
    <mergeCell ref="BT3:CO3"/>
    <mergeCell ref="BT4:CB4"/>
    <mergeCell ref="CD4:CL4"/>
    <mergeCell ref="CN4:CO4"/>
    <mergeCell ref="CD5:CL5"/>
    <mergeCell ref="BT5:CB5"/>
    <mergeCell ref="BG5:BO5"/>
    <mergeCell ref="AW5:BE5"/>
    <mergeCell ref="C5:K5"/>
    <mergeCell ref="M5:U5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myoshino</dc:creator>
  <cp:lastModifiedBy>Gordon Smith</cp:lastModifiedBy>
  <dcterms:created xsi:type="dcterms:W3CDTF">2018-05-22T13:33:08Z</dcterms:created>
  <dcterms:modified xsi:type="dcterms:W3CDTF">2023-04-13T22:12:06Z</dcterms:modified>
</cp:coreProperties>
</file>