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/>
  <mc:AlternateContent xmlns:mc="http://schemas.openxmlformats.org/markup-compatibility/2006">
    <mc:Choice Requires="x15">
      <x15ac:absPath xmlns:x15ac="http://schemas.microsoft.com/office/spreadsheetml/2010/11/ac" url="/Users/redbeard/Library/CloudStorage/Box-Box/P vs PE/Manuscript/R2/Source data files/"/>
    </mc:Choice>
  </mc:AlternateContent>
  <xr:revisionPtr revIDLastSave="0" documentId="13_ncr:1_{3A0C4F09-0932-6D41-8BE7-FD7EAF1FE50E}" xr6:coauthVersionLast="47" xr6:coauthVersionMax="47" xr10:uidLastSave="{00000000-0000-0000-0000-000000000000}"/>
  <bookViews>
    <workbookView xWindow="1000" yWindow="580" windowWidth="26500" windowHeight="14920" tabRatio="861" xr2:uid="{00000000-000D-0000-FFFF-FFFF00000000}"/>
  </bookViews>
  <sheets>
    <sheet name="Figure 5 Panel C" sheetId="2" r:id="rId1"/>
  </sheets>
  <definedNames>
    <definedName name="AE" localSheetId="0">'Figure 5 Panel C'!#REF!</definedName>
    <definedName name="A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7" i="2" l="1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8" i="2"/>
  <c r="D17" i="2"/>
  <c r="D16" i="2"/>
  <c r="C18" i="2"/>
  <c r="C17" i="2"/>
  <c r="C16" i="2"/>
  <c r="B36" i="2" l="1"/>
  <c r="B35" i="2"/>
  <c r="B17" i="2" l="1"/>
  <c r="B16" i="2"/>
</calcChain>
</file>

<file path=xl/sharedStrings.xml><?xml version="1.0" encoding="utf-8"?>
<sst xmlns="http://schemas.openxmlformats.org/spreadsheetml/2006/main" count="199" uniqueCount="25">
  <si>
    <t>Before</t>
  </si>
  <si>
    <t>After</t>
  </si>
  <si>
    <t>-</t>
  </si>
  <si>
    <t>Diet-ONLY Group</t>
  </si>
  <si>
    <t>Diet+EX Group</t>
  </si>
  <si>
    <t>Sex</t>
  </si>
  <si>
    <t>Male</t>
  </si>
  <si>
    <t>Female</t>
  </si>
  <si>
    <t>PPARGC1A</t>
  </si>
  <si>
    <t>MFF</t>
  </si>
  <si>
    <t>CS</t>
  </si>
  <si>
    <t>MDH1</t>
  </si>
  <si>
    <t>CYCS</t>
  </si>
  <si>
    <t>ATP5F1A</t>
  </si>
  <si>
    <t>ACADVL</t>
  </si>
  <si>
    <t>ACADM</t>
  </si>
  <si>
    <t>LPL</t>
  </si>
  <si>
    <t>CD36</t>
  </si>
  <si>
    <t>VEGFA</t>
  </si>
  <si>
    <t>Median</t>
  </si>
  <si>
    <t>25th Percentile</t>
  </si>
  <si>
    <t>75th Percentile</t>
  </si>
  <si>
    <t>Fig. 5. Skeletal muscle RNA sequencing</t>
  </si>
  <si>
    <t>Figure 5 Panel C</t>
  </si>
  <si>
    <t>KDR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</si>
</sst>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4" fillId="0" borderId="1" applyNumberFormat="0" applyFill="0" applyAlignment="0" applyProtection="0"/>
    <xf numFmtId="0" fontId="7" fillId="0" borderId="0"/>
    <xf numFmtId="0" fontId="5" fillId="0" borderId="0"/>
    <xf numFmtId="0" fontId="7" fillId="0" borderId="0"/>
    <xf numFmtId="0" fontId="8" fillId="0" borderId="0"/>
    <xf numFmtId="0" fontId="9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1" applyNumberFormat="0" applyAlignment="0" applyProtection="0"/>
    <xf numFmtId="0" fontId="14" fillId="22" borderId="12" applyNumberFormat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1" applyNumberFormat="0" applyAlignment="0" applyProtection="0"/>
    <xf numFmtId="0" fontId="21" fillId="0" borderId="16" applyNumberFormat="0" applyFill="0" applyAlignment="0" applyProtection="0"/>
    <xf numFmtId="0" fontId="22" fillId="23" borderId="0" applyNumberFormat="0" applyBorder="0" applyAlignment="0" applyProtection="0"/>
    <xf numFmtId="0" fontId="10" fillId="24" borderId="17" applyNumberFormat="0" applyFont="0" applyAlignment="0" applyProtection="0"/>
    <xf numFmtId="0" fontId="23" fillId="21" borderId="18" applyNumberFormat="0" applyAlignment="0" applyProtection="0"/>
    <xf numFmtId="9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28" fillId="0" borderId="0"/>
    <xf numFmtId="0" fontId="2" fillId="0" borderId="0"/>
    <xf numFmtId="0" fontId="5" fillId="0" borderId="0"/>
    <xf numFmtId="0" fontId="7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0" fillId="0" borderId="0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30" fillId="0" borderId="5" xfId="1" applyNumberFormat="1" applyFont="1" applyFill="1" applyBorder="1" applyAlignment="1">
      <alignment horizontal="center" vertical="center"/>
    </xf>
    <xf numFmtId="0" fontId="30" fillId="0" borderId="6" xfId="1" applyNumberFormat="1" applyFont="1" applyFill="1" applyBorder="1" applyAlignment="1">
      <alignment horizontal="center" vertical="center"/>
    </xf>
    <xf numFmtId="0" fontId="30" fillId="0" borderId="8" xfId="1" applyNumberFormat="1" applyFont="1" applyFill="1" applyBorder="1" applyAlignment="1">
      <alignment horizontal="center" vertical="center"/>
    </xf>
    <xf numFmtId="0" fontId="30" fillId="0" borderId="2" xfId="1" applyNumberFormat="1" applyFont="1" applyFill="1" applyBorder="1" applyAlignment="1">
      <alignment horizontal="center" vertical="center"/>
    </xf>
    <xf numFmtId="0" fontId="31" fillId="0" borderId="10" xfId="1" applyNumberFormat="1" applyFont="1" applyFill="1" applyBorder="1" applyAlignment="1">
      <alignment horizontal="center" vertical="center"/>
    </xf>
    <xf numFmtId="0" fontId="31" fillId="0" borderId="20" xfId="1" applyNumberFormat="1" applyFont="1" applyFill="1" applyBorder="1" applyAlignment="1">
      <alignment horizontal="center" vertical="center"/>
    </xf>
    <xf numFmtId="0" fontId="31" fillId="0" borderId="20" xfId="1" applyNumberFormat="1" applyFont="1" applyFill="1" applyBorder="1" applyAlignment="1">
      <alignment horizontal="center" vertical="center" wrapText="1"/>
    </xf>
    <xf numFmtId="0" fontId="31" fillId="0" borderId="21" xfId="1" applyNumberFormat="1" applyFont="1" applyFill="1" applyBorder="1" applyAlignment="1">
      <alignment horizontal="center" vertical="center" wrapText="1"/>
    </xf>
    <xf numFmtId="0" fontId="31" fillId="0" borderId="0" xfId="1" applyNumberFormat="1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2" fontId="31" fillId="0" borderId="3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0" fillId="2" borderId="8" xfId="0" applyFont="1" applyFill="1" applyBorder="1" applyAlignment="1">
      <alignment horizontal="left" vertical="center"/>
    </xf>
    <xf numFmtId="2" fontId="30" fillId="2" borderId="2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" borderId="9" xfId="0" applyFont="1" applyFill="1" applyBorder="1" applyAlignment="1">
      <alignment horizontal="left" vertical="center"/>
    </xf>
    <xf numFmtId="2" fontId="30" fillId="2" borderId="3" xfId="0" applyNumberFormat="1" applyFont="1" applyFill="1" applyBorder="1" applyAlignment="1">
      <alignment horizontal="center" vertical="center"/>
    </xf>
    <xf numFmtId="2" fontId="29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2" fontId="31" fillId="0" borderId="20" xfId="1" applyNumberFormat="1" applyFont="1" applyFill="1" applyBorder="1" applyAlignment="1">
      <alignment horizontal="center" vertical="center" wrapText="1"/>
    </xf>
    <xf numFmtId="2" fontId="31" fillId="0" borderId="21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31" fillId="0" borderId="3" xfId="0" quotePrefix="1" applyNumberFormat="1" applyFont="1" applyBorder="1" applyAlignment="1">
      <alignment horizontal="center" vertical="center"/>
    </xf>
    <xf numFmtId="2" fontId="31" fillId="0" borderId="0" xfId="0" quotePrefix="1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32" fillId="0" borderId="0" xfId="1" applyNumberFormat="1" applyFont="1" applyFill="1" applyBorder="1" applyAlignment="1">
      <alignment horizontal="center" vertical="center"/>
    </xf>
    <xf numFmtId="2" fontId="30" fillId="2" borderId="22" xfId="0" applyNumberFormat="1" applyFont="1" applyFill="1" applyBorder="1" applyAlignment="1">
      <alignment horizontal="center" vertical="center"/>
    </xf>
    <xf numFmtId="2" fontId="30" fillId="2" borderId="23" xfId="0" applyNumberFormat="1" applyFont="1" applyFill="1" applyBorder="1" applyAlignment="1">
      <alignment horizontal="center" vertical="center"/>
    </xf>
    <xf numFmtId="2" fontId="30" fillId="2" borderId="20" xfId="0" applyNumberFormat="1" applyFont="1" applyFill="1" applyBorder="1" applyAlignment="1">
      <alignment horizontal="center" vertical="center"/>
    </xf>
    <xf numFmtId="2" fontId="30" fillId="2" borderId="24" xfId="0" applyNumberFormat="1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left" vertical="center"/>
    </xf>
    <xf numFmtId="0" fontId="30" fillId="2" borderId="10" xfId="0" quotePrefix="1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2" fillId="0" borderId="6" xfId="1" applyNumberFormat="1" applyFont="1" applyFill="1" applyBorder="1" applyAlignment="1">
      <alignment horizontal="center" vertical="center" wrapText="1"/>
    </xf>
    <xf numFmtId="0" fontId="32" fillId="0" borderId="7" xfId="1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2" fontId="32" fillId="0" borderId="6" xfId="1" applyNumberFormat="1" applyFont="1" applyFill="1" applyBorder="1" applyAlignment="1">
      <alignment horizontal="center" vertical="center" wrapText="1"/>
    </xf>
    <xf numFmtId="2" fontId="32" fillId="0" borderId="7" xfId="1" applyNumberFormat="1" applyFont="1" applyFill="1" applyBorder="1" applyAlignment="1">
      <alignment horizontal="center" vertical="center" wrapText="1"/>
    </xf>
    <xf numFmtId="2" fontId="30" fillId="0" borderId="2" xfId="0" applyNumberFormat="1" applyFont="1" applyBorder="1" applyAlignment="1">
      <alignment horizontal="center" vertical="center"/>
    </xf>
    <xf numFmtId="2" fontId="30" fillId="0" borderId="4" xfId="0" applyNumberFormat="1" applyFont="1" applyBorder="1" applyAlignment="1">
      <alignment horizontal="center" vertical="center"/>
    </xf>
  </cellXfs>
  <cellStyles count="59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 2" xfId="31" xr:uid="{00000000-0005-0000-0000-000018000000}"/>
    <cellStyle name="Calculation 2" xfId="32" xr:uid="{00000000-0005-0000-0000-000019000000}"/>
    <cellStyle name="Check Cell 2" xfId="33" xr:uid="{00000000-0005-0000-0000-00001A000000}"/>
    <cellStyle name="Explanatory Text 2" xfId="34" xr:uid="{00000000-0005-0000-0000-00001B000000}"/>
    <cellStyle name="Good 2" xfId="35" xr:uid="{00000000-0005-0000-0000-00001C000000}"/>
    <cellStyle name="Heading 1 2" xfId="36" xr:uid="{00000000-0005-0000-0000-00001D000000}"/>
    <cellStyle name="Heading 2 2" xfId="37" xr:uid="{00000000-0005-0000-0000-00001E000000}"/>
    <cellStyle name="Heading 3" xfId="1" builtinId="18"/>
    <cellStyle name="Heading 3 2" xfId="38" xr:uid="{00000000-0005-0000-0000-000020000000}"/>
    <cellStyle name="Heading 4 2" xfId="39" xr:uid="{00000000-0005-0000-0000-000021000000}"/>
    <cellStyle name="Input 2" xfId="40" xr:uid="{00000000-0005-0000-0000-000022000000}"/>
    <cellStyle name="Linked Cell 2" xfId="41" xr:uid="{00000000-0005-0000-0000-000023000000}"/>
    <cellStyle name="Neutral 2" xfId="42" xr:uid="{00000000-0005-0000-0000-000024000000}"/>
    <cellStyle name="Normal" xfId="0" builtinId="0"/>
    <cellStyle name="Normal 101" xfId="57" xr:uid="{00000000-0005-0000-0000-000026000000}"/>
    <cellStyle name="Normal 197 2" xfId="5" xr:uid="{00000000-0005-0000-0000-000027000000}"/>
    <cellStyle name="Normal 2" xfId="49" xr:uid="{00000000-0005-0000-0000-000028000000}"/>
    <cellStyle name="Normal 2 2" xfId="53" xr:uid="{00000000-0005-0000-0000-000029000000}"/>
    <cellStyle name="Normal 3" xfId="2" xr:uid="{00000000-0005-0000-0000-00002A000000}"/>
    <cellStyle name="Normal 3 2" xfId="50" xr:uid="{00000000-0005-0000-0000-00002B000000}"/>
    <cellStyle name="Normal 4" xfId="3" xr:uid="{00000000-0005-0000-0000-00002C000000}"/>
    <cellStyle name="Normal 4 2" xfId="51" xr:uid="{00000000-0005-0000-0000-00002D000000}"/>
    <cellStyle name="Normal 4 2 2" xfId="56" xr:uid="{00000000-0005-0000-0000-00002E000000}"/>
    <cellStyle name="Normal 4 5" xfId="52" xr:uid="{00000000-0005-0000-0000-00002F000000}"/>
    <cellStyle name="Normal 5" xfId="6" xr:uid="{00000000-0005-0000-0000-000030000000}"/>
    <cellStyle name="Normal 6" xfId="54" xr:uid="{00000000-0005-0000-0000-000031000000}"/>
    <cellStyle name="Normal 7" xfId="4" xr:uid="{00000000-0005-0000-0000-000032000000}"/>
    <cellStyle name="Normal 7 2" xfId="55" xr:uid="{00000000-0005-0000-0000-000033000000}"/>
    <cellStyle name="Note 2" xfId="43" xr:uid="{00000000-0005-0000-0000-000034000000}"/>
    <cellStyle name="Output 2" xfId="44" xr:uid="{00000000-0005-0000-0000-000035000000}"/>
    <cellStyle name="Percent 2" xfId="45" xr:uid="{00000000-0005-0000-0000-000036000000}"/>
    <cellStyle name="Percent 3 10" xfId="58" xr:uid="{00000000-0005-0000-0000-000037000000}"/>
    <cellStyle name="Title 2" xfId="46" xr:uid="{00000000-0005-0000-0000-000038000000}"/>
    <cellStyle name="Total 2" xfId="47" xr:uid="{00000000-0005-0000-0000-000039000000}"/>
    <cellStyle name="Warning Text 2" xfId="48" xr:uid="{00000000-0005-0000-0000-00003A000000}"/>
  </cellStyles>
  <dxfs count="0"/>
  <tableStyles count="0" defaultTableStyle="TableStyleMedium2" defaultPivotStyle="PivotStyleLight16"/>
  <colors>
    <mruColors>
      <color rgb="FFCCFFFF"/>
      <color rgb="FFCCFFCC"/>
      <color rgb="FF99FF99"/>
      <color rgb="FF66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38"/>
  <sheetViews>
    <sheetView tabSelected="1" topLeftCell="H1" zoomScale="60" zoomScaleNormal="60" workbookViewId="0">
      <selection activeCell="Y24" sqref="Y24:Z24"/>
    </sheetView>
  </sheetViews>
  <sheetFormatPr baseColWidth="10" defaultColWidth="10.83203125" defaultRowHeight="13" x14ac:dyDescent="0.2"/>
  <cols>
    <col min="1" max="1" width="20.33203125" style="1" customWidth="1"/>
    <col min="2" max="2" width="22.33203125" style="1" bestFit="1" customWidth="1"/>
    <col min="3" max="6" width="13.6640625" style="1" customWidth="1"/>
    <col min="7" max="8" width="13.6640625" style="27" customWidth="1"/>
    <col min="9" max="14" width="13.6640625" style="1" customWidth="1"/>
    <col min="15" max="16" width="13.6640625" style="27" customWidth="1"/>
    <col min="17" max="26" width="13.6640625" style="1" customWidth="1"/>
    <col min="27" max="16384" width="10.83203125" style="1"/>
  </cols>
  <sheetData>
    <row r="2" spans="1:38" ht="18" x14ac:dyDescent="0.2">
      <c r="A2" s="5" t="s">
        <v>22</v>
      </c>
      <c r="E2" s="3"/>
      <c r="G2" s="26"/>
      <c r="I2" s="3"/>
      <c r="M2" s="3"/>
      <c r="O2" s="26"/>
      <c r="Q2" s="3"/>
      <c r="S2" s="3"/>
      <c r="U2" s="3"/>
      <c r="W2" s="3"/>
      <c r="Y2" s="3"/>
    </row>
    <row r="3" spans="1:38" ht="18" x14ac:dyDescent="0.2">
      <c r="A3" s="5"/>
      <c r="C3" s="43" t="s">
        <v>23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</row>
    <row r="4" spans="1:38" s="4" customFormat="1" ht="42.75" customHeight="1" x14ac:dyDescent="0.2">
      <c r="A4" s="6"/>
      <c r="B4" s="7" t="s">
        <v>5</v>
      </c>
      <c r="C4" s="46" t="s">
        <v>8</v>
      </c>
      <c r="D4" s="47"/>
      <c r="E4" s="46" t="s">
        <v>9</v>
      </c>
      <c r="F4" s="47"/>
      <c r="G4" s="46" t="s">
        <v>10</v>
      </c>
      <c r="H4" s="47"/>
      <c r="I4" s="46" t="s">
        <v>11</v>
      </c>
      <c r="J4" s="47"/>
      <c r="K4" s="46" t="s">
        <v>12</v>
      </c>
      <c r="L4" s="47"/>
      <c r="M4" s="46" t="s">
        <v>13</v>
      </c>
      <c r="N4" s="47"/>
      <c r="O4" s="46" t="s">
        <v>14</v>
      </c>
      <c r="P4" s="47"/>
      <c r="Q4" s="46" t="s">
        <v>15</v>
      </c>
      <c r="R4" s="47"/>
      <c r="S4" s="46" t="s">
        <v>16</v>
      </c>
      <c r="T4" s="47"/>
      <c r="U4" s="46" t="s">
        <v>17</v>
      </c>
      <c r="V4" s="47"/>
      <c r="W4" s="46" t="s">
        <v>18</v>
      </c>
      <c r="X4" s="47"/>
      <c r="Y4" s="46" t="s">
        <v>24</v>
      </c>
      <c r="Z4" s="47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</row>
    <row r="5" spans="1:38" s="4" customFormat="1" ht="42.75" customHeight="1" x14ac:dyDescent="0.2">
      <c r="A5" s="8"/>
      <c r="B5" s="9" t="s">
        <v>3</v>
      </c>
      <c r="C5" s="48" t="s">
        <v>3</v>
      </c>
      <c r="D5" s="49"/>
      <c r="E5" s="48" t="s">
        <v>3</v>
      </c>
      <c r="F5" s="49"/>
      <c r="G5" s="52" t="s">
        <v>3</v>
      </c>
      <c r="H5" s="53"/>
      <c r="I5" s="48" t="s">
        <v>3</v>
      </c>
      <c r="J5" s="49"/>
      <c r="K5" s="48" t="s">
        <v>3</v>
      </c>
      <c r="L5" s="49"/>
      <c r="M5" s="48" t="s">
        <v>3</v>
      </c>
      <c r="N5" s="49"/>
      <c r="O5" s="52" t="s">
        <v>3</v>
      </c>
      <c r="P5" s="53"/>
      <c r="Q5" s="48" t="s">
        <v>3</v>
      </c>
      <c r="R5" s="49"/>
      <c r="S5" s="48" t="s">
        <v>3</v>
      </c>
      <c r="T5" s="49"/>
      <c r="U5" s="48" t="s">
        <v>3</v>
      </c>
      <c r="V5" s="49"/>
      <c r="W5" s="48" t="s">
        <v>3</v>
      </c>
      <c r="X5" s="49"/>
      <c r="Y5" s="48" t="s">
        <v>3</v>
      </c>
      <c r="Z5" s="49"/>
    </row>
    <row r="6" spans="1:38" s="14" customFormat="1" ht="17" x14ac:dyDescent="0.2">
      <c r="A6" s="10"/>
      <c r="B6" s="11"/>
      <c r="C6" s="12" t="s">
        <v>0</v>
      </c>
      <c r="D6" s="13" t="s">
        <v>1</v>
      </c>
      <c r="E6" s="12" t="s">
        <v>0</v>
      </c>
      <c r="F6" s="13" t="s">
        <v>1</v>
      </c>
      <c r="G6" s="28" t="s">
        <v>0</v>
      </c>
      <c r="H6" s="29" t="s">
        <v>1</v>
      </c>
      <c r="I6" s="12" t="s">
        <v>0</v>
      </c>
      <c r="J6" s="13" t="s">
        <v>1</v>
      </c>
      <c r="K6" s="12" t="s">
        <v>0</v>
      </c>
      <c r="L6" s="13" t="s">
        <v>1</v>
      </c>
      <c r="M6" s="12" t="s">
        <v>0</v>
      </c>
      <c r="N6" s="13" t="s">
        <v>1</v>
      </c>
      <c r="O6" s="28" t="s">
        <v>0</v>
      </c>
      <c r="P6" s="29" t="s">
        <v>1</v>
      </c>
      <c r="Q6" s="12" t="s">
        <v>0</v>
      </c>
      <c r="R6" s="13" t="s">
        <v>1</v>
      </c>
      <c r="S6" s="12" t="s">
        <v>0</v>
      </c>
      <c r="T6" s="13" t="s">
        <v>1</v>
      </c>
      <c r="U6" s="12" t="s">
        <v>0</v>
      </c>
      <c r="V6" s="13" t="s">
        <v>1</v>
      </c>
      <c r="W6" s="12" t="s">
        <v>0</v>
      </c>
      <c r="X6" s="13" t="s">
        <v>1</v>
      </c>
      <c r="Y6" s="12" t="s">
        <v>0</v>
      </c>
      <c r="Z6" s="13" t="s">
        <v>1</v>
      </c>
    </row>
    <row r="7" spans="1:38" s="19" customFormat="1" ht="18" customHeight="1" x14ac:dyDescent="0.2">
      <c r="A7" s="15"/>
      <c r="B7" s="16" t="s">
        <v>6</v>
      </c>
      <c r="C7" s="17" t="s">
        <v>2</v>
      </c>
      <c r="D7" s="18" t="s">
        <v>2</v>
      </c>
      <c r="E7" s="17" t="s">
        <v>2</v>
      </c>
      <c r="F7" s="18" t="s">
        <v>2</v>
      </c>
      <c r="G7" s="17" t="s">
        <v>2</v>
      </c>
      <c r="H7" s="18" t="s">
        <v>2</v>
      </c>
      <c r="I7" s="17" t="s">
        <v>2</v>
      </c>
      <c r="J7" s="18" t="s">
        <v>2</v>
      </c>
      <c r="K7" s="17" t="s">
        <v>2</v>
      </c>
      <c r="L7" s="18" t="s">
        <v>2</v>
      </c>
      <c r="M7" s="17" t="s">
        <v>2</v>
      </c>
      <c r="N7" s="18" t="s">
        <v>2</v>
      </c>
      <c r="O7" s="17" t="s">
        <v>2</v>
      </c>
      <c r="P7" s="18" t="s">
        <v>2</v>
      </c>
      <c r="Q7" s="17" t="s">
        <v>2</v>
      </c>
      <c r="R7" s="18" t="s">
        <v>2</v>
      </c>
      <c r="S7" s="17" t="s">
        <v>2</v>
      </c>
      <c r="T7" s="18" t="s">
        <v>2</v>
      </c>
      <c r="U7" s="17" t="s">
        <v>2</v>
      </c>
      <c r="V7" s="18" t="s">
        <v>2</v>
      </c>
      <c r="W7" s="17" t="s">
        <v>2</v>
      </c>
      <c r="X7" s="18" t="s">
        <v>2</v>
      </c>
      <c r="Y7" s="17" t="s">
        <v>2</v>
      </c>
      <c r="Z7" s="18" t="s">
        <v>2</v>
      </c>
    </row>
    <row r="8" spans="1:38" s="19" customFormat="1" ht="18" customHeight="1" x14ac:dyDescent="0.2">
      <c r="A8" s="15"/>
      <c r="B8" s="16" t="s">
        <v>7</v>
      </c>
      <c r="C8" s="17">
        <v>5.5884916614769597</v>
      </c>
      <c r="D8" s="18">
        <v>5.91907615769329</v>
      </c>
      <c r="E8" s="17">
        <v>4.9697060106245798</v>
      </c>
      <c r="F8" s="18">
        <v>5.05993125806049</v>
      </c>
      <c r="G8" s="17">
        <v>7.6294050213698101</v>
      </c>
      <c r="H8" s="18">
        <v>7.7949079547684299</v>
      </c>
      <c r="I8" s="17">
        <v>6.8777092820594001</v>
      </c>
      <c r="J8" s="18">
        <v>7.0536904743548297</v>
      </c>
      <c r="K8" s="17">
        <v>5.7924608603756296</v>
      </c>
      <c r="L8" s="18">
        <v>6.0914382345518403</v>
      </c>
      <c r="M8" s="17">
        <v>8.7573379468456292</v>
      </c>
      <c r="N8" s="18">
        <v>9.0238157166816304</v>
      </c>
      <c r="O8" s="17">
        <v>8.9513493085219693</v>
      </c>
      <c r="P8" s="18">
        <v>8.8661305208807608</v>
      </c>
      <c r="Q8" s="17">
        <v>6.5853158835387999</v>
      </c>
      <c r="R8" s="18">
        <v>6.2396419432617503</v>
      </c>
      <c r="S8" s="17">
        <v>4.8405361654041599</v>
      </c>
      <c r="T8" s="18">
        <v>4.8377012784631201</v>
      </c>
      <c r="U8" s="17">
        <v>8.7873084453715506</v>
      </c>
      <c r="V8" s="18">
        <v>8.5760155673374499</v>
      </c>
      <c r="W8" s="17">
        <v>6.3478346447700797</v>
      </c>
      <c r="X8" s="18">
        <v>6.6870821630531099</v>
      </c>
      <c r="Y8" s="17">
        <v>3.49648593146145</v>
      </c>
      <c r="Z8" s="18">
        <v>3.4718061965717202</v>
      </c>
    </row>
    <row r="9" spans="1:38" s="19" customFormat="1" ht="17.25" customHeight="1" x14ac:dyDescent="0.2">
      <c r="A9" s="15"/>
      <c r="B9" s="16" t="s">
        <v>7</v>
      </c>
      <c r="C9" s="17" t="s">
        <v>2</v>
      </c>
      <c r="D9" s="18" t="s">
        <v>2</v>
      </c>
      <c r="E9" s="17" t="s">
        <v>2</v>
      </c>
      <c r="F9" s="18" t="s">
        <v>2</v>
      </c>
      <c r="G9" s="17" t="s">
        <v>2</v>
      </c>
      <c r="H9" s="18" t="s">
        <v>2</v>
      </c>
      <c r="I9" s="17" t="s">
        <v>2</v>
      </c>
      <c r="J9" s="18" t="s">
        <v>2</v>
      </c>
      <c r="K9" s="17" t="s">
        <v>2</v>
      </c>
      <c r="L9" s="18" t="s">
        <v>2</v>
      </c>
      <c r="M9" s="17" t="s">
        <v>2</v>
      </c>
      <c r="N9" s="18" t="s">
        <v>2</v>
      </c>
      <c r="O9" s="17" t="s">
        <v>2</v>
      </c>
      <c r="P9" s="18" t="s">
        <v>2</v>
      </c>
      <c r="Q9" s="17" t="s">
        <v>2</v>
      </c>
      <c r="R9" s="18" t="s">
        <v>2</v>
      </c>
      <c r="S9" s="17" t="s">
        <v>2</v>
      </c>
      <c r="T9" s="18" t="s">
        <v>2</v>
      </c>
      <c r="U9" s="17" t="s">
        <v>2</v>
      </c>
      <c r="V9" s="18" t="s">
        <v>2</v>
      </c>
      <c r="W9" s="17" t="s">
        <v>2</v>
      </c>
      <c r="X9" s="18" t="s">
        <v>2</v>
      </c>
      <c r="Y9" s="17" t="s">
        <v>2</v>
      </c>
      <c r="Z9" s="18" t="s">
        <v>2</v>
      </c>
    </row>
    <row r="10" spans="1:38" s="19" customFormat="1" ht="18" customHeight="1" x14ac:dyDescent="0.2">
      <c r="A10" s="15"/>
      <c r="B10" s="16" t="s">
        <v>6</v>
      </c>
      <c r="C10" s="31">
        <v>5.4532322037674401</v>
      </c>
      <c r="D10" s="32">
        <v>5.5181020998318902</v>
      </c>
      <c r="E10" s="31">
        <v>4.9961807293359</v>
      </c>
      <c r="F10" s="32">
        <v>4.8501099177403502</v>
      </c>
      <c r="G10" s="31">
        <v>7.8849011229688601</v>
      </c>
      <c r="H10" s="32">
        <v>7.9851177844112504</v>
      </c>
      <c r="I10" s="31">
        <v>7.02385747184326</v>
      </c>
      <c r="J10" s="32">
        <v>7.06838661827818</v>
      </c>
      <c r="K10" s="31">
        <v>6.13083023176321</v>
      </c>
      <c r="L10" s="32">
        <v>6.0942245770843204</v>
      </c>
      <c r="M10" s="31">
        <v>8.9783735277735204</v>
      </c>
      <c r="N10" s="32">
        <v>9.0084604515286006</v>
      </c>
      <c r="O10" s="31">
        <v>8.7708957591528307</v>
      </c>
      <c r="P10" s="32">
        <v>8.6902538564104805</v>
      </c>
      <c r="Q10" s="31">
        <v>6.4991363098994999</v>
      </c>
      <c r="R10" s="32">
        <v>6.36112926915734</v>
      </c>
      <c r="S10" s="31">
        <v>4.8908030551864901</v>
      </c>
      <c r="T10" s="32">
        <v>4.8900615857180902</v>
      </c>
      <c r="U10" s="31">
        <v>8.2096092513544399</v>
      </c>
      <c r="V10" s="32">
        <v>8.0462950681672307</v>
      </c>
      <c r="W10" s="31">
        <v>6.1765213107841097</v>
      </c>
      <c r="X10" s="32">
        <v>6.0428488922808699</v>
      </c>
      <c r="Y10" s="31">
        <v>3.5316994031564</v>
      </c>
      <c r="Z10" s="32">
        <v>3.0871946593267499</v>
      </c>
    </row>
    <row r="11" spans="1:38" s="19" customFormat="1" ht="18" customHeight="1" x14ac:dyDescent="0.2">
      <c r="A11" s="15"/>
      <c r="B11" s="16" t="s">
        <v>6</v>
      </c>
      <c r="C11" s="17">
        <v>6.1227467833782701</v>
      </c>
      <c r="D11" s="18">
        <v>6.7348990114269602</v>
      </c>
      <c r="E11" s="17">
        <v>5.05965549970393</v>
      </c>
      <c r="F11" s="18">
        <v>4.9749144466947</v>
      </c>
      <c r="G11" s="17">
        <v>8.1061727270861699</v>
      </c>
      <c r="H11" s="18">
        <v>8.1437195231609394</v>
      </c>
      <c r="I11" s="17">
        <v>7.4444919838477004</v>
      </c>
      <c r="J11" s="18">
        <v>7.7740224946351999</v>
      </c>
      <c r="K11" s="17">
        <v>6.4630336371537203</v>
      </c>
      <c r="L11" s="18">
        <v>7.0748603605355598</v>
      </c>
      <c r="M11" s="17">
        <v>9.2649152980535394</v>
      </c>
      <c r="N11" s="18">
        <v>9.3243972540681099</v>
      </c>
      <c r="O11" s="17">
        <v>8.9787213727813509</v>
      </c>
      <c r="P11" s="18">
        <v>9.0064580319073198</v>
      </c>
      <c r="Q11" s="17">
        <v>6.6912434253841697</v>
      </c>
      <c r="R11" s="18">
        <v>6.4281915034536699</v>
      </c>
      <c r="S11" s="17">
        <v>5.0897002792333597</v>
      </c>
      <c r="T11" s="18">
        <v>5.7638081237572401</v>
      </c>
      <c r="U11" s="17">
        <v>8.3118528925797595</v>
      </c>
      <c r="V11" s="18">
        <v>8.5426418289273407</v>
      </c>
      <c r="W11" s="17">
        <v>6.5763716761741602</v>
      </c>
      <c r="X11" s="18">
        <v>7.0129178645498804</v>
      </c>
      <c r="Y11" s="17">
        <v>2.8527034637102502</v>
      </c>
      <c r="Z11" s="18">
        <v>3.0887758614029099</v>
      </c>
    </row>
    <row r="12" spans="1:38" s="19" customFormat="1" ht="18" customHeight="1" x14ac:dyDescent="0.2">
      <c r="A12" s="15"/>
      <c r="B12" s="16" t="s">
        <v>6</v>
      </c>
      <c r="C12" s="17">
        <v>6.5366639234541903</v>
      </c>
      <c r="D12" s="18">
        <v>6.110064883693</v>
      </c>
      <c r="E12" s="17">
        <v>5.1089070735716797</v>
      </c>
      <c r="F12" s="18">
        <v>5.1705624768615799</v>
      </c>
      <c r="G12" s="17">
        <v>8.1298855707883906</v>
      </c>
      <c r="H12" s="18">
        <v>8.0811602797044504</v>
      </c>
      <c r="I12" s="17">
        <v>7.5343483664455002</v>
      </c>
      <c r="J12" s="18">
        <v>7.4875275318818701</v>
      </c>
      <c r="K12" s="17">
        <v>6.6422704418406298</v>
      </c>
      <c r="L12" s="18">
        <v>6.4701129843961303</v>
      </c>
      <c r="M12" s="17">
        <v>9.3068996877984702</v>
      </c>
      <c r="N12" s="18">
        <v>9.1663836921928201</v>
      </c>
      <c r="O12" s="17">
        <v>9.0012794567957606</v>
      </c>
      <c r="P12" s="18">
        <v>8.6569191842837796</v>
      </c>
      <c r="Q12" s="17">
        <v>7.0818192556911903</v>
      </c>
      <c r="R12" s="18">
        <v>7.0546743019359299</v>
      </c>
      <c r="S12" s="17">
        <v>4.7088729123097197</v>
      </c>
      <c r="T12" s="18">
        <v>4.8535045749782899</v>
      </c>
      <c r="U12" s="17">
        <v>8.6040044819751298</v>
      </c>
      <c r="V12" s="18">
        <v>8.0469032979517401</v>
      </c>
      <c r="W12" s="17">
        <v>7.0912272859421703</v>
      </c>
      <c r="X12" s="18">
        <v>6.6474529661375303</v>
      </c>
      <c r="Y12" s="17">
        <v>3.13604785076028</v>
      </c>
      <c r="Z12" s="18">
        <v>3.1975980915874298</v>
      </c>
    </row>
    <row r="13" spans="1:38" s="19" customFormat="1" ht="18" customHeight="1" x14ac:dyDescent="0.2">
      <c r="A13" s="15"/>
      <c r="B13" s="16" t="s">
        <v>7</v>
      </c>
      <c r="C13" s="17">
        <v>6.5022895879660796</v>
      </c>
      <c r="D13" s="18">
        <v>6.3081765973632198</v>
      </c>
      <c r="E13" s="17">
        <v>5.1034892607343201</v>
      </c>
      <c r="F13" s="18">
        <v>5.1263840974350599</v>
      </c>
      <c r="G13" s="17">
        <v>8.2818483143307393</v>
      </c>
      <c r="H13" s="18">
        <v>8.2107446582530894</v>
      </c>
      <c r="I13" s="17">
        <v>7.5281477574056304</v>
      </c>
      <c r="J13" s="18">
        <v>7.4563669999795001</v>
      </c>
      <c r="K13" s="17">
        <v>6.54541337017094</v>
      </c>
      <c r="L13" s="18">
        <v>6.4627044566892096</v>
      </c>
      <c r="M13" s="17">
        <v>9.2381209941847793</v>
      </c>
      <c r="N13" s="18">
        <v>9.1486685897403106</v>
      </c>
      <c r="O13" s="17">
        <v>9.0627743155731402</v>
      </c>
      <c r="P13" s="18">
        <v>8.7627423741278694</v>
      </c>
      <c r="Q13" s="17">
        <v>7.3591228532967499</v>
      </c>
      <c r="R13" s="18">
        <v>7.2734846837772498</v>
      </c>
      <c r="S13" s="17">
        <v>6.2085778249066204</v>
      </c>
      <c r="T13" s="18">
        <v>5.76160749286176</v>
      </c>
      <c r="U13" s="17">
        <v>8.9990515532321904</v>
      </c>
      <c r="V13" s="18">
        <v>8.5819387110863001</v>
      </c>
      <c r="W13" s="17">
        <v>6.82821235292952</v>
      </c>
      <c r="X13" s="18">
        <v>6.6471531061475497</v>
      </c>
      <c r="Y13" s="17">
        <v>3.5831993533996598</v>
      </c>
      <c r="Z13" s="18">
        <v>3.2794686022569102</v>
      </c>
    </row>
    <row r="14" spans="1:38" s="19" customFormat="1" ht="18" customHeight="1" x14ac:dyDescent="0.2">
      <c r="A14" s="15"/>
      <c r="B14" s="16" t="s">
        <v>7</v>
      </c>
      <c r="C14" s="17">
        <v>6.0468113697828496</v>
      </c>
      <c r="D14" s="18">
        <v>6.3864792852047696</v>
      </c>
      <c r="E14" s="17">
        <v>5.1260559262066598</v>
      </c>
      <c r="F14" s="18">
        <v>4.59528483037833</v>
      </c>
      <c r="G14" s="17">
        <v>7.9757828051644202</v>
      </c>
      <c r="H14" s="18">
        <v>8.0177262481405194</v>
      </c>
      <c r="I14" s="17">
        <v>7.1287497952899903</v>
      </c>
      <c r="J14" s="18">
        <v>6.6031739281492898</v>
      </c>
      <c r="K14" s="17">
        <v>6.3923094160428002</v>
      </c>
      <c r="L14" s="18">
        <v>5.9663684393794698</v>
      </c>
      <c r="M14" s="17">
        <v>8.7724115881061202</v>
      </c>
      <c r="N14" s="18">
        <v>8.4505862035050701</v>
      </c>
      <c r="O14" s="17">
        <v>8.9885551568156696</v>
      </c>
      <c r="P14" s="18">
        <v>8.3127397103940108</v>
      </c>
      <c r="Q14" s="17">
        <v>6.8861568547241596</v>
      </c>
      <c r="R14" s="18">
        <v>5.8963878888882197</v>
      </c>
      <c r="S14" s="17">
        <v>5.44709567380007</v>
      </c>
      <c r="T14" s="18">
        <v>5.4580552065864802</v>
      </c>
      <c r="U14" s="17">
        <v>8.7885861348181695</v>
      </c>
      <c r="V14" s="18">
        <v>8.5085709429660099</v>
      </c>
      <c r="W14" s="17">
        <v>6.7516534801921102</v>
      </c>
      <c r="X14" s="18">
        <v>5.8171754209821396</v>
      </c>
      <c r="Y14" s="17">
        <v>3.6905741428902799</v>
      </c>
      <c r="Z14" s="18">
        <v>3.0900259859414199</v>
      </c>
    </row>
    <row r="15" spans="1:38" s="19" customFormat="1" ht="18" customHeight="1" x14ac:dyDescent="0.2">
      <c r="A15" s="20"/>
      <c r="B15" s="16"/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</row>
    <row r="16" spans="1:38" s="23" customFormat="1" ht="18.75" customHeight="1" x14ac:dyDescent="0.2">
      <c r="A16" s="21" t="s">
        <v>19</v>
      </c>
      <c r="B16" s="39" t="str">
        <f>CONCATENATE("Female n=",COUNTIF(B7:B15,"Female"))</f>
        <v>Female n=4</v>
      </c>
      <c r="C16" s="22">
        <f>MEDIAN(C7:C15)</f>
        <v>6.0847790765805598</v>
      </c>
      <c r="D16" s="35">
        <f>MEDIAN(D7:D15)</f>
        <v>6.2091207405281104</v>
      </c>
      <c r="E16" s="22">
        <f t="shared" ref="E16:Z16" si="0">MEDIAN(E7:E15)</f>
        <v>5.0815723802191251</v>
      </c>
      <c r="F16" s="35">
        <f t="shared" si="0"/>
        <v>5.017422852377595</v>
      </c>
      <c r="G16" s="22">
        <f t="shared" si="0"/>
        <v>8.0409777661252946</v>
      </c>
      <c r="H16" s="35">
        <f t="shared" si="0"/>
        <v>8.049443263922484</v>
      </c>
      <c r="I16" s="22">
        <f t="shared" si="0"/>
        <v>7.2866208895688453</v>
      </c>
      <c r="J16" s="35">
        <f t="shared" si="0"/>
        <v>7.2623768091288401</v>
      </c>
      <c r="K16" s="22">
        <f t="shared" si="0"/>
        <v>6.4276715265982602</v>
      </c>
      <c r="L16" s="35">
        <f t="shared" si="0"/>
        <v>6.278464516886765</v>
      </c>
      <c r="M16" s="22">
        <f t="shared" si="0"/>
        <v>9.1082472609791498</v>
      </c>
      <c r="N16" s="35">
        <f t="shared" si="0"/>
        <v>9.0862421532109714</v>
      </c>
      <c r="O16" s="22">
        <f t="shared" si="0"/>
        <v>8.9836382647985111</v>
      </c>
      <c r="P16" s="35">
        <f t="shared" si="0"/>
        <v>8.726498115269175</v>
      </c>
      <c r="Q16" s="22">
        <f t="shared" si="0"/>
        <v>6.7887001400541642</v>
      </c>
      <c r="R16" s="35">
        <f t="shared" si="0"/>
        <v>6.3946603863055049</v>
      </c>
      <c r="S16" s="22">
        <f t="shared" si="0"/>
        <v>4.9902516672099253</v>
      </c>
      <c r="T16" s="35">
        <f t="shared" si="0"/>
        <v>5.1740583961522848</v>
      </c>
      <c r="U16" s="22">
        <f t="shared" si="0"/>
        <v>8.6956564636733411</v>
      </c>
      <c r="V16" s="35">
        <f t="shared" si="0"/>
        <v>8.5256063859466753</v>
      </c>
      <c r="W16" s="22">
        <f t="shared" si="0"/>
        <v>6.6640125781831347</v>
      </c>
      <c r="X16" s="35">
        <f t="shared" si="0"/>
        <v>6.6473030361425405</v>
      </c>
      <c r="Y16" s="22">
        <f t="shared" si="0"/>
        <v>3.5140926673089252</v>
      </c>
      <c r="Z16" s="35">
        <f t="shared" si="0"/>
        <v>3.1438120387644251</v>
      </c>
    </row>
    <row r="17" spans="1:38" s="23" customFormat="1" ht="18.75" customHeight="1" x14ac:dyDescent="0.2">
      <c r="A17" s="24" t="s">
        <v>20</v>
      </c>
      <c r="B17" s="40" t="str">
        <f>CONCATENATE("Male n=",COUNTIF(B7:B15,"Male"))</f>
        <v>Male n=4</v>
      </c>
      <c r="C17" s="25">
        <f>QUARTILE(C7:C15,1)</f>
        <v>5.7030715885534322</v>
      </c>
      <c r="D17" s="36">
        <f>QUARTILE(D7:D15,1)</f>
        <v>5.9668233391932173</v>
      </c>
      <c r="E17" s="25">
        <f t="shared" ref="E17:Z17" si="1">QUARTILE(E7:E15,1)</f>
        <v>5.012049421927907</v>
      </c>
      <c r="F17" s="36">
        <f t="shared" si="1"/>
        <v>4.8813110499789376</v>
      </c>
      <c r="G17" s="25">
        <f t="shared" si="1"/>
        <v>7.9076215435177506</v>
      </c>
      <c r="H17" s="36">
        <f t="shared" si="1"/>
        <v>7.9932699003435674</v>
      </c>
      <c r="I17" s="25">
        <f t="shared" si="1"/>
        <v>7.0500805527049426</v>
      </c>
      <c r="J17" s="36">
        <f t="shared" si="1"/>
        <v>7.0573645103356668</v>
      </c>
      <c r="K17" s="25">
        <f t="shared" si="1"/>
        <v>6.1962000278331075</v>
      </c>
      <c r="L17" s="36">
        <f t="shared" si="1"/>
        <v>6.0921348201849606</v>
      </c>
      <c r="M17" s="25">
        <f t="shared" si="1"/>
        <v>8.8239020730229711</v>
      </c>
      <c r="N17" s="36">
        <f t="shared" si="1"/>
        <v>9.0122992678168572</v>
      </c>
      <c r="O17" s="25">
        <f t="shared" si="1"/>
        <v>8.9581923245868147</v>
      </c>
      <c r="P17" s="36">
        <f t="shared" si="1"/>
        <v>8.6652528523154544</v>
      </c>
      <c r="Q17" s="25">
        <f t="shared" si="1"/>
        <v>6.6117977690001428</v>
      </c>
      <c r="R17" s="36">
        <f t="shared" si="1"/>
        <v>6.2700137747356477</v>
      </c>
      <c r="S17" s="25">
        <f t="shared" si="1"/>
        <v>4.853102887849742</v>
      </c>
      <c r="T17" s="36">
        <f t="shared" si="1"/>
        <v>4.8626438276632395</v>
      </c>
      <c r="U17" s="25">
        <f t="shared" si="1"/>
        <v>8.3848907899286012</v>
      </c>
      <c r="V17" s="36">
        <f t="shared" si="1"/>
        <v>8.1623202092053084</v>
      </c>
      <c r="W17" s="25">
        <f t="shared" si="1"/>
        <v>6.4049689026210999</v>
      </c>
      <c r="X17" s="36">
        <f t="shared" si="1"/>
        <v>6.1939249457475398</v>
      </c>
      <c r="Y17" s="25">
        <f t="shared" si="1"/>
        <v>3.2261573709355726</v>
      </c>
      <c r="Z17" s="36">
        <f t="shared" si="1"/>
        <v>3.0890883925375374</v>
      </c>
    </row>
    <row r="18" spans="1:38" s="23" customFormat="1" ht="18" customHeight="1" x14ac:dyDescent="0.2">
      <c r="A18" s="41" t="s">
        <v>21</v>
      </c>
      <c r="B18" s="42" t="s">
        <v>2</v>
      </c>
      <c r="C18" s="37">
        <f>QUARTILE(C7:C15,3)</f>
        <v>6.407403886819127</v>
      </c>
      <c r="D18" s="38">
        <f>QUARTILE(D7:D15,3)</f>
        <v>6.3669036132443821</v>
      </c>
      <c r="E18" s="37">
        <f t="shared" ref="E18:Z18" si="2">QUARTILE(E7:E15,3)</f>
        <v>5.1075526203623394</v>
      </c>
      <c r="F18" s="38">
        <f t="shared" si="2"/>
        <v>5.1097708875914174</v>
      </c>
      <c r="G18" s="37">
        <f t="shared" si="2"/>
        <v>8.1239573598628354</v>
      </c>
      <c r="H18" s="38">
        <f t="shared" si="2"/>
        <v>8.1280797122968167</v>
      </c>
      <c r="I18" s="37">
        <f t="shared" si="2"/>
        <v>7.5072338140161481</v>
      </c>
      <c r="J18" s="38">
        <f t="shared" si="2"/>
        <v>7.4797373989062779</v>
      </c>
      <c r="K18" s="37">
        <f t="shared" si="2"/>
        <v>6.5248184369166351</v>
      </c>
      <c r="L18" s="38">
        <f t="shared" si="2"/>
        <v>6.4682608524693999</v>
      </c>
      <c r="M18" s="37">
        <f t="shared" si="2"/>
        <v>9.2582167220863489</v>
      </c>
      <c r="N18" s="38">
        <f t="shared" si="2"/>
        <v>9.1619549165796919</v>
      </c>
      <c r="O18" s="37">
        <f t="shared" si="2"/>
        <v>8.9980983818007374</v>
      </c>
      <c r="P18" s="38">
        <f t="shared" si="2"/>
        <v>8.840283484192538</v>
      </c>
      <c r="Q18" s="37">
        <f t="shared" si="2"/>
        <v>7.0329036554494326</v>
      </c>
      <c r="R18" s="38">
        <f t="shared" si="2"/>
        <v>6.8980536023153647</v>
      </c>
      <c r="S18" s="37">
        <f t="shared" si="2"/>
        <v>5.357746825158392</v>
      </c>
      <c r="T18" s="38">
        <f t="shared" si="2"/>
        <v>5.6857194212929398</v>
      </c>
      <c r="U18" s="37">
        <f t="shared" si="2"/>
        <v>8.7882667124565153</v>
      </c>
      <c r="V18" s="38">
        <f t="shared" si="2"/>
        <v>8.5676721327349235</v>
      </c>
      <c r="W18" s="37">
        <f t="shared" si="2"/>
        <v>6.8090726347451671</v>
      </c>
      <c r="X18" s="38">
        <f t="shared" si="2"/>
        <v>6.6771748638242148</v>
      </c>
      <c r="Y18" s="37">
        <f t="shared" si="2"/>
        <v>3.5703243658388448</v>
      </c>
      <c r="Z18" s="38">
        <f t="shared" si="2"/>
        <v>3.2590009745895401</v>
      </c>
    </row>
    <row r="19" spans="1:38" s="2" customFormat="1" x14ac:dyDescent="0.2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38" s="2" customFormat="1" x14ac:dyDescent="0.2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38" x14ac:dyDescent="0.2">
      <c r="C21" s="27"/>
      <c r="D21" s="27"/>
      <c r="E21" s="27"/>
      <c r="F21" s="27"/>
      <c r="I21" s="27"/>
      <c r="J21" s="27"/>
      <c r="K21" s="27"/>
      <c r="L21" s="27"/>
      <c r="M21" s="27"/>
      <c r="N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38" ht="16" x14ac:dyDescent="0.2">
      <c r="C22" s="43" t="s">
        <v>23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5"/>
    </row>
    <row r="23" spans="1:38" s="4" customFormat="1" ht="42.75" customHeight="1" x14ac:dyDescent="0.2">
      <c r="A23" s="6"/>
      <c r="B23" s="7" t="s">
        <v>5</v>
      </c>
      <c r="C23" s="50" t="s">
        <v>8</v>
      </c>
      <c r="D23" s="51"/>
      <c r="E23" s="50" t="s">
        <v>9</v>
      </c>
      <c r="F23" s="51"/>
      <c r="G23" s="50" t="s">
        <v>10</v>
      </c>
      <c r="H23" s="51"/>
      <c r="I23" s="50" t="s">
        <v>11</v>
      </c>
      <c r="J23" s="51"/>
      <c r="K23" s="50" t="s">
        <v>12</v>
      </c>
      <c r="L23" s="51"/>
      <c r="M23" s="50" t="s">
        <v>13</v>
      </c>
      <c r="N23" s="51"/>
      <c r="O23" s="50" t="s">
        <v>14</v>
      </c>
      <c r="P23" s="51"/>
      <c r="Q23" s="50" t="s">
        <v>15</v>
      </c>
      <c r="R23" s="51"/>
      <c r="S23" s="50" t="s">
        <v>16</v>
      </c>
      <c r="T23" s="51"/>
      <c r="U23" s="50" t="s">
        <v>17</v>
      </c>
      <c r="V23" s="51"/>
      <c r="W23" s="50" t="s">
        <v>18</v>
      </c>
      <c r="X23" s="51"/>
      <c r="Y23" s="50" t="s">
        <v>24</v>
      </c>
      <c r="Z23" s="51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</row>
    <row r="24" spans="1:38" s="4" customFormat="1" ht="42.75" customHeight="1" x14ac:dyDescent="0.2">
      <c r="A24" s="8"/>
      <c r="B24" s="9" t="s">
        <v>4</v>
      </c>
      <c r="C24" s="52" t="s">
        <v>4</v>
      </c>
      <c r="D24" s="53"/>
      <c r="E24" s="52" t="s">
        <v>4</v>
      </c>
      <c r="F24" s="53"/>
      <c r="G24" s="52" t="s">
        <v>4</v>
      </c>
      <c r="H24" s="53"/>
      <c r="I24" s="52" t="s">
        <v>4</v>
      </c>
      <c r="J24" s="53"/>
      <c r="K24" s="52" t="s">
        <v>4</v>
      </c>
      <c r="L24" s="53"/>
      <c r="M24" s="52" t="s">
        <v>4</v>
      </c>
      <c r="N24" s="53"/>
      <c r="O24" s="52" t="s">
        <v>4</v>
      </c>
      <c r="P24" s="53"/>
      <c r="Q24" s="52" t="s">
        <v>4</v>
      </c>
      <c r="R24" s="53"/>
      <c r="S24" s="52" t="s">
        <v>4</v>
      </c>
      <c r="T24" s="53"/>
      <c r="U24" s="52" t="s">
        <v>4</v>
      </c>
      <c r="V24" s="53"/>
      <c r="W24" s="52" t="s">
        <v>4</v>
      </c>
      <c r="X24" s="53"/>
      <c r="Y24" s="52" t="s">
        <v>4</v>
      </c>
      <c r="Z24" s="53"/>
    </row>
    <row r="25" spans="1:38" s="14" customFormat="1" ht="17" x14ac:dyDescent="0.2">
      <c r="A25" s="10"/>
      <c r="B25" s="11"/>
      <c r="C25" s="28" t="s">
        <v>0</v>
      </c>
      <c r="D25" s="29" t="s">
        <v>1</v>
      </c>
      <c r="E25" s="28" t="s">
        <v>0</v>
      </c>
      <c r="F25" s="29" t="s">
        <v>1</v>
      </c>
      <c r="G25" s="28" t="s">
        <v>0</v>
      </c>
      <c r="H25" s="29" t="s">
        <v>1</v>
      </c>
      <c r="I25" s="28" t="s">
        <v>0</v>
      </c>
      <c r="J25" s="29" t="s">
        <v>1</v>
      </c>
      <c r="K25" s="28" t="s">
        <v>0</v>
      </c>
      <c r="L25" s="29" t="s">
        <v>1</v>
      </c>
      <c r="M25" s="28" t="s">
        <v>0</v>
      </c>
      <c r="N25" s="29" t="s">
        <v>1</v>
      </c>
      <c r="O25" s="28" t="s">
        <v>0</v>
      </c>
      <c r="P25" s="29" t="s">
        <v>1</v>
      </c>
      <c r="Q25" s="28" t="s">
        <v>0</v>
      </c>
      <c r="R25" s="29" t="s">
        <v>1</v>
      </c>
      <c r="S25" s="28" t="s">
        <v>0</v>
      </c>
      <c r="T25" s="29" t="s">
        <v>1</v>
      </c>
      <c r="U25" s="28" t="s">
        <v>0</v>
      </c>
      <c r="V25" s="29" t="s">
        <v>1</v>
      </c>
      <c r="W25" s="28" t="s">
        <v>0</v>
      </c>
      <c r="X25" s="29" t="s">
        <v>1</v>
      </c>
      <c r="Y25" s="28" t="s">
        <v>0</v>
      </c>
      <c r="Z25" s="29" t="s">
        <v>1</v>
      </c>
    </row>
    <row r="26" spans="1:38" s="19" customFormat="1" ht="18" customHeight="1" x14ac:dyDescent="0.2">
      <c r="A26" s="15"/>
      <c r="B26" s="16" t="s">
        <v>7</v>
      </c>
      <c r="C26" s="17">
        <v>6.1524107655067599</v>
      </c>
      <c r="D26" s="18">
        <v>7.0713538473473703</v>
      </c>
      <c r="E26" s="17">
        <v>4.8246058087956598</v>
      </c>
      <c r="F26" s="18">
        <v>5.3210233076712603</v>
      </c>
      <c r="G26" s="17">
        <v>7.7955030531266596</v>
      </c>
      <c r="H26" s="18">
        <v>8.4517430729748693</v>
      </c>
      <c r="I26" s="17">
        <v>6.9224066465006304</v>
      </c>
      <c r="J26" s="18">
        <v>8.05903885411891</v>
      </c>
      <c r="K26" s="17">
        <v>6.2505738018514903</v>
      </c>
      <c r="L26" s="18">
        <v>7.1929111501656298</v>
      </c>
      <c r="M26" s="17">
        <v>8.5453869618406895</v>
      </c>
      <c r="N26" s="18">
        <v>9.5094653012690795</v>
      </c>
      <c r="O26" s="17">
        <v>8.5455241232468193</v>
      </c>
      <c r="P26" s="18">
        <v>8.8616679094741304</v>
      </c>
      <c r="Q26" s="17">
        <v>7.1516195188431499</v>
      </c>
      <c r="R26" s="18">
        <v>7.4737445277028396</v>
      </c>
      <c r="S26" s="17">
        <v>5.5710177178764404</v>
      </c>
      <c r="T26" s="18">
        <v>5.5407022244809898</v>
      </c>
      <c r="U26" s="17">
        <v>8.3066647302983494</v>
      </c>
      <c r="V26" s="18">
        <v>8.6299369294280801</v>
      </c>
      <c r="W26" s="17">
        <v>6.6225222101776797</v>
      </c>
      <c r="X26" s="18">
        <v>7.5265949803298797</v>
      </c>
      <c r="Y26" s="17">
        <v>2.8624211208689299</v>
      </c>
      <c r="Z26" s="18">
        <v>3.5470534371260198</v>
      </c>
    </row>
    <row r="27" spans="1:38" s="19" customFormat="1" ht="18" customHeight="1" x14ac:dyDescent="0.2">
      <c r="A27" s="15"/>
      <c r="B27" s="16" t="s">
        <v>7</v>
      </c>
      <c r="C27" s="17">
        <v>6.4130532642449998</v>
      </c>
      <c r="D27" s="18">
        <v>7.1727704660021701</v>
      </c>
      <c r="E27" s="17">
        <v>5.0539150783688997</v>
      </c>
      <c r="F27" s="18">
        <v>5.3172233082980096</v>
      </c>
      <c r="G27" s="17">
        <v>8.0102095815995398</v>
      </c>
      <c r="H27" s="18">
        <v>8.4537777880401404</v>
      </c>
      <c r="I27" s="17">
        <v>7.3726067202973802</v>
      </c>
      <c r="J27" s="18">
        <v>7.9060999168944601</v>
      </c>
      <c r="K27" s="17">
        <v>6.5139515739599201</v>
      </c>
      <c r="L27" s="18">
        <v>7.4484783628814801</v>
      </c>
      <c r="M27" s="17">
        <v>8.7943729800428194</v>
      </c>
      <c r="N27" s="18">
        <v>9.0346889418668503</v>
      </c>
      <c r="O27" s="17">
        <v>8.5126208594713102</v>
      </c>
      <c r="P27" s="18">
        <v>8.8485428762398897</v>
      </c>
      <c r="Q27" s="17">
        <v>6.9293423153900999</v>
      </c>
      <c r="R27" s="18">
        <v>7.2356294684362599</v>
      </c>
      <c r="S27" s="17">
        <v>5.0898153982398604</v>
      </c>
      <c r="T27" s="18">
        <v>6.6651166557321604</v>
      </c>
      <c r="U27" s="17">
        <v>8.3006129550474803</v>
      </c>
      <c r="V27" s="18">
        <v>9.2434769936226306</v>
      </c>
      <c r="W27" s="17">
        <v>6.8694827488060701</v>
      </c>
      <c r="X27" s="18">
        <v>7.7243690071436903</v>
      </c>
      <c r="Y27" s="17">
        <v>3.28620518218366</v>
      </c>
      <c r="Z27" s="18">
        <v>4.4278756151447602</v>
      </c>
    </row>
    <row r="28" spans="1:38" s="19" customFormat="1" ht="17.25" customHeight="1" x14ac:dyDescent="0.2">
      <c r="A28" s="15"/>
      <c r="B28" s="16" t="s">
        <v>7</v>
      </c>
      <c r="C28" s="17" t="s">
        <v>2</v>
      </c>
      <c r="D28" s="18" t="s">
        <v>2</v>
      </c>
      <c r="E28" s="17" t="s">
        <v>2</v>
      </c>
      <c r="F28" s="18" t="s">
        <v>2</v>
      </c>
      <c r="G28" s="17" t="s">
        <v>2</v>
      </c>
      <c r="H28" s="18" t="s">
        <v>2</v>
      </c>
      <c r="I28" s="17" t="s">
        <v>2</v>
      </c>
      <c r="J28" s="18" t="s">
        <v>2</v>
      </c>
      <c r="K28" s="17" t="s">
        <v>2</v>
      </c>
      <c r="L28" s="18" t="s">
        <v>2</v>
      </c>
      <c r="M28" s="17" t="s">
        <v>2</v>
      </c>
      <c r="N28" s="18" t="s">
        <v>2</v>
      </c>
      <c r="O28" s="17" t="s">
        <v>2</v>
      </c>
      <c r="P28" s="18" t="s">
        <v>2</v>
      </c>
      <c r="Q28" s="17" t="s">
        <v>2</v>
      </c>
      <c r="R28" s="18" t="s">
        <v>2</v>
      </c>
      <c r="S28" s="17" t="s">
        <v>2</v>
      </c>
      <c r="T28" s="18" t="s">
        <v>2</v>
      </c>
      <c r="U28" s="17" t="s">
        <v>2</v>
      </c>
      <c r="V28" s="18" t="s">
        <v>2</v>
      </c>
      <c r="W28" s="17" t="s">
        <v>2</v>
      </c>
      <c r="X28" s="18" t="s">
        <v>2</v>
      </c>
      <c r="Y28" s="17" t="s">
        <v>2</v>
      </c>
      <c r="Z28" s="18" t="s">
        <v>2</v>
      </c>
    </row>
    <row r="29" spans="1:38" s="19" customFormat="1" ht="18" customHeight="1" x14ac:dyDescent="0.2">
      <c r="A29" s="15"/>
      <c r="B29" s="16" t="s">
        <v>6</v>
      </c>
      <c r="C29" s="31">
        <v>5.6170617418411597</v>
      </c>
      <c r="D29" s="32">
        <v>6.78728273933437</v>
      </c>
      <c r="E29" s="31">
        <v>4.9038237056146503</v>
      </c>
      <c r="F29" s="32">
        <v>5.2051901277397903</v>
      </c>
      <c r="G29" s="31">
        <v>7.9538421042040399</v>
      </c>
      <c r="H29" s="32">
        <v>8.4256490910409703</v>
      </c>
      <c r="I29" s="31">
        <v>7.1483061690834697</v>
      </c>
      <c r="J29" s="32">
        <v>7.9236003800877004</v>
      </c>
      <c r="K29" s="31">
        <v>6.3819896308533197</v>
      </c>
      <c r="L29" s="32">
        <v>7.2104385266622497</v>
      </c>
      <c r="M29" s="31">
        <v>9.0738686639759791</v>
      </c>
      <c r="N29" s="32">
        <v>9.4680955415156394</v>
      </c>
      <c r="O29" s="31">
        <v>8.5165854175199307</v>
      </c>
      <c r="P29" s="32">
        <v>9.2354782946413199</v>
      </c>
      <c r="Q29" s="31">
        <v>7.3303152849242599</v>
      </c>
      <c r="R29" s="32">
        <v>7.5957600940389298</v>
      </c>
      <c r="S29" s="31">
        <v>4.6609285964964302</v>
      </c>
      <c r="T29" s="32">
        <v>6.6804572001023903</v>
      </c>
      <c r="U29" s="31">
        <v>8.2773513782671309</v>
      </c>
      <c r="V29" s="32">
        <v>9.0898376240741499</v>
      </c>
      <c r="W29" s="31">
        <v>6.2265309988294701</v>
      </c>
      <c r="X29" s="32">
        <v>7.1961349559708996</v>
      </c>
      <c r="Y29" s="31">
        <v>3.0441657363241901</v>
      </c>
      <c r="Z29" s="32">
        <v>4.1207716232385501</v>
      </c>
    </row>
    <row r="30" spans="1:38" s="19" customFormat="1" ht="18" customHeight="1" x14ac:dyDescent="0.2">
      <c r="A30" s="15"/>
      <c r="B30" s="16" t="s">
        <v>7</v>
      </c>
      <c r="C30" s="17">
        <v>5.8422314535680497</v>
      </c>
      <c r="D30" s="18">
        <v>6.6050440411522597</v>
      </c>
      <c r="E30" s="17">
        <v>4.8561674922322302</v>
      </c>
      <c r="F30" s="18">
        <v>5.1592165246690902</v>
      </c>
      <c r="G30" s="17">
        <v>8.0025046418436201</v>
      </c>
      <c r="H30" s="18">
        <v>8.3215991055299696</v>
      </c>
      <c r="I30" s="17">
        <v>6.897369923656</v>
      </c>
      <c r="J30" s="18">
        <v>7.34207956159287</v>
      </c>
      <c r="K30" s="17">
        <v>6.3273947298944799</v>
      </c>
      <c r="L30" s="18">
        <v>6.7984653018675996</v>
      </c>
      <c r="M30" s="17">
        <v>8.4651241207573005</v>
      </c>
      <c r="N30" s="18">
        <v>9.1200649973490702</v>
      </c>
      <c r="O30" s="17">
        <v>8.4216476369239199</v>
      </c>
      <c r="P30" s="18">
        <v>8.8564073641644594</v>
      </c>
      <c r="Q30" s="17">
        <v>6.5782434529097999</v>
      </c>
      <c r="R30" s="18">
        <v>7.1557984162596</v>
      </c>
      <c r="S30" s="17">
        <v>6.1398515623240302</v>
      </c>
      <c r="T30" s="18">
        <v>6.59428171937504</v>
      </c>
      <c r="U30" s="17">
        <v>7.8185489592830804</v>
      </c>
      <c r="V30" s="18">
        <v>8.4587161441170604</v>
      </c>
      <c r="W30" s="17">
        <v>6.44165086364535</v>
      </c>
      <c r="X30" s="18">
        <v>6.8692685401432296</v>
      </c>
      <c r="Y30" s="17">
        <v>3.1495328353677698</v>
      </c>
      <c r="Z30" s="18">
        <v>4.38444307852735</v>
      </c>
    </row>
    <row r="31" spans="1:38" s="19" customFormat="1" ht="18" customHeight="1" x14ac:dyDescent="0.2">
      <c r="A31" s="15"/>
      <c r="B31" s="16" t="s">
        <v>6</v>
      </c>
      <c r="C31" s="17">
        <v>6.4944990311581998</v>
      </c>
      <c r="D31" s="18">
        <v>7.0751999130835603</v>
      </c>
      <c r="E31" s="17">
        <v>5.11090705725071</v>
      </c>
      <c r="F31" s="18">
        <v>5.33813475681991</v>
      </c>
      <c r="G31" s="17">
        <v>8.1033880309905406</v>
      </c>
      <c r="H31" s="18">
        <v>8.5828035880628892</v>
      </c>
      <c r="I31" s="17">
        <v>7.4289061479429703</v>
      </c>
      <c r="J31" s="18">
        <v>8.2285667153861599</v>
      </c>
      <c r="K31" s="17">
        <v>6.8249202980864503</v>
      </c>
      <c r="L31" s="18">
        <v>7.46765074236085</v>
      </c>
      <c r="M31" s="17">
        <v>8.9895358736895208</v>
      </c>
      <c r="N31" s="18">
        <v>9.5956488402221893</v>
      </c>
      <c r="O31" s="17">
        <v>9.0535368443194297</v>
      </c>
      <c r="P31" s="18">
        <v>9.5914285510802504</v>
      </c>
      <c r="Q31" s="17">
        <v>7.2491533560695096</v>
      </c>
      <c r="R31" s="18">
        <v>7.5655881792817903</v>
      </c>
      <c r="S31" s="17">
        <v>5.19178302881802</v>
      </c>
      <c r="T31" s="18">
        <v>7.2052512731481002</v>
      </c>
      <c r="U31" s="17">
        <v>8.8323084854832903</v>
      </c>
      <c r="V31" s="18">
        <v>9.3991636454248493</v>
      </c>
      <c r="W31" s="17">
        <v>6.7743252921656296</v>
      </c>
      <c r="X31" s="18">
        <v>7.4245243001479997</v>
      </c>
      <c r="Y31" s="17">
        <v>3.5291954742799199</v>
      </c>
      <c r="Z31" s="18">
        <v>4.1006724050805401</v>
      </c>
    </row>
    <row r="32" spans="1:38" s="19" customFormat="1" ht="18" customHeight="1" x14ac:dyDescent="0.2">
      <c r="A32" s="15"/>
      <c r="B32" s="16" t="s">
        <v>7</v>
      </c>
      <c r="C32" s="17">
        <v>5.9959433819862102</v>
      </c>
      <c r="D32" s="18">
        <v>6.5164037336741201</v>
      </c>
      <c r="E32" s="17">
        <v>5.2188721723088696</v>
      </c>
      <c r="F32" s="18">
        <v>5.2902977056559699</v>
      </c>
      <c r="G32" s="17">
        <v>7.9496285958701502</v>
      </c>
      <c r="H32" s="18">
        <v>8.0853711022005097</v>
      </c>
      <c r="I32" s="17">
        <v>7.1476689912999296</v>
      </c>
      <c r="J32" s="18">
        <v>7.1897074326890804</v>
      </c>
      <c r="K32" s="17">
        <v>6.5914917736860099</v>
      </c>
      <c r="L32" s="18">
        <v>6.86670368563869</v>
      </c>
      <c r="M32" s="17">
        <v>8.8223679489677203</v>
      </c>
      <c r="N32" s="18">
        <v>8.9077104339876207</v>
      </c>
      <c r="O32" s="17">
        <v>8.8163059714079992</v>
      </c>
      <c r="P32" s="18">
        <v>8.6966349089026806</v>
      </c>
      <c r="Q32" s="17">
        <v>6.5680076442434698</v>
      </c>
      <c r="R32" s="18">
        <v>6.7399725865232396</v>
      </c>
      <c r="S32" s="17">
        <v>5.3246155364569203</v>
      </c>
      <c r="T32" s="18">
        <v>5.5720147959545496</v>
      </c>
      <c r="U32" s="17">
        <v>7.9849221224196203</v>
      </c>
      <c r="V32" s="18">
        <v>8.2290650823899405</v>
      </c>
      <c r="W32" s="17">
        <v>6.5862167123058697</v>
      </c>
      <c r="X32" s="18">
        <v>6.8018337074877797</v>
      </c>
      <c r="Y32" s="17">
        <v>3.42432766414754</v>
      </c>
      <c r="Z32" s="18">
        <v>3.8132214869099701</v>
      </c>
    </row>
    <row r="33" spans="1:26" s="19" customFormat="1" ht="18" customHeight="1" x14ac:dyDescent="0.2">
      <c r="A33" s="15"/>
      <c r="B33" s="16" t="s">
        <v>7</v>
      </c>
      <c r="C33" s="17">
        <v>5.94142174118186</v>
      </c>
      <c r="D33" s="18">
        <v>6.63502828378933</v>
      </c>
      <c r="E33" s="17">
        <v>4.8216589145090598</v>
      </c>
      <c r="F33" s="18">
        <v>5.1624283870784398</v>
      </c>
      <c r="G33" s="17">
        <v>7.9637473251559197</v>
      </c>
      <c r="H33" s="18">
        <v>8.2425232664820705</v>
      </c>
      <c r="I33" s="17">
        <v>7.1085726582248299</v>
      </c>
      <c r="J33" s="18">
        <v>7.9611358481890697</v>
      </c>
      <c r="K33" s="17">
        <v>6.14472248671703</v>
      </c>
      <c r="L33" s="18">
        <v>6.7710278640732202</v>
      </c>
      <c r="M33" s="17">
        <v>8.9571424147393408</v>
      </c>
      <c r="N33" s="18">
        <v>9.2813106643609</v>
      </c>
      <c r="O33" s="17">
        <v>8.7484683863446708</v>
      </c>
      <c r="P33" s="18">
        <v>9.1667951371378695</v>
      </c>
      <c r="Q33" s="17">
        <v>6.2743510013719499</v>
      </c>
      <c r="R33" s="18">
        <v>6.7159548174562804</v>
      </c>
      <c r="S33" s="17">
        <v>4.9509489541218903</v>
      </c>
      <c r="T33" s="18">
        <v>6.4337396245739704</v>
      </c>
      <c r="U33" s="17">
        <v>8.4245947421549694</v>
      </c>
      <c r="V33" s="18">
        <v>9.3234458986963507</v>
      </c>
      <c r="W33" s="17">
        <v>6.6146554003646401</v>
      </c>
      <c r="X33" s="18">
        <v>7.2773719065586899</v>
      </c>
      <c r="Y33" s="17">
        <v>3.0687903565810699</v>
      </c>
      <c r="Z33" s="18">
        <v>4.1808459928293402</v>
      </c>
    </row>
    <row r="34" spans="1:26" s="19" customFormat="1" ht="18" customHeight="1" x14ac:dyDescent="0.2">
      <c r="A34" s="20"/>
      <c r="B34" s="16"/>
      <c r="C34" s="17"/>
      <c r="D34" s="18"/>
      <c r="E34" s="17"/>
      <c r="F34" s="18"/>
      <c r="G34" s="17"/>
      <c r="H34" s="18"/>
      <c r="I34" s="17"/>
      <c r="J34" s="18"/>
      <c r="K34" s="17"/>
      <c r="L34" s="18"/>
      <c r="M34" s="17"/>
      <c r="N34" s="18"/>
      <c r="O34" s="17"/>
      <c r="P34" s="18"/>
      <c r="Q34" s="17"/>
      <c r="R34" s="18"/>
      <c r="S34" s="17"/>
      <c r="T34" s="18"/>
      <c r="U34" s="17"/>
      <c r="V34" s="18"/>
      <c r="W34" s="17"/>
      <c r="X34" s="18"/>
      <c r="Y34" s="17"/>
      <c r="Z34" s="18"/>
    </row>
    <row r="35" spans="1:26" s="23" customFormat="1" ht="18.75" customHeight="1" x14ac:dyDescent="0.2">
      <c r="A35" s="21" t="s">
        <v>19</v>
      </c>
      <c r="B35" s="39" t="str">
        <f>CONCATENATE("Female n=",COUNTIF(B26:B34,"Female"))</f>
        <v>Female n=6</v>
      </c>
      <c r="C35" s="22">
        <f t="shared" ref="C35:Z35" si="3">MEDIAN(C26:C34)</f>
        <v>5.9959433819862102</v>
      </c>
      <c r="D35" s="35">
        <f t="shared" si="3"/>
        <v>6.78728273933437</v>
      </c>
      <c r="E35" s="22">
        <f t="shared" si="3"/>
        <v>4.9038237056146503</v>
      </c>
      <c r="F35" s="35">
        <f t="shared" si="3"/>
        <v>5.2902977056559699</v>
      </c>
      <c r="G35" s="22">
        <f t="shared" si="3"/>
        <v>7.9637473251559197</v>
      </c>
      <c r="H35" s="35">
        <f t="shared" si="3"/>
        <v>8.4256490910409703</v>
      </c>
      <c r="I35" s="22">
        <f t="shared" si="3"/>
        <v>7.1476689912999296</v>
      </c>
      <c r="J35" s="35">
        <f t="shared" si="3"/>
        <v>7.9236003800877004</v>
      </c>
      <c r="K35" s="22">
        <f t="shared" si="3"/>
        <v>6.3819896308533197</v>
      </c>
      <c r="L35" s="35">
        <f t="shared" si="3"/>
        <v>7.1929111501656298</v>
      </c>
      <c r="M35" s="22">
        <f t="shared" si="3"/>
        <v>8.8223679489677203</v>
      </c>
      <c r="N35" s="35">
        <f t="shared" si="3"/>
        <v>9.2813106643609</v>
      </c>
      <c r="O35" s="22">
        <f t="shared" si="3"/>
        <v>8.5455241232468193</v>
      </c>
      <c r="P35" s="35">
        <f t="shared" si="3"/>
        <v>8.8616679094741304</v>
      </c>
      <c r="Q35" s="22">
        <f t="shared" si="3"/>
        <v>6.9293423153900999</v>
      </c>
      <c r="R35" s="35">
        <f t="shared" si="3"/>
        <v>7.2356294684362599</v>
      </c>
      <c r="S35" s="22">
        <f t="shared" si="3"/>
        <v>5.19178302881802</v>
      </c>
      <c r="T35" s="35">
        <f t="shared" si="3"/>
        <v>6.59428171937504</v>
      </c>
      <c r="U35" s="22">
        <f t="shared" si="3"/>
        <v>8.3006129550474803</v>
      </c>
      <c r="V35" s="35">
        <f t="shared" si="3"/>
        <v>9.0898376240741499</v>
      </c>
      <c r="W35" s="22">
        <f t="shared" si="3"/>
        <v>6.6146554003646401</v>
      </c>
      <c r="X35" s="35">
        <f t="shared" si="3"/>
        <v>7.2773719065586899</v>
      </c>
      <c r="Y35" s="22">
        <f t="shared" si="3"/>
        <v>3.1495328353677698</v>
      </c>
      <c r="Z35" s="35">
        <f t="shared" si="3"/>
        <v>4.1207716232385501</v>
      </c>
    </row>
    <row r="36" spans="1:26" s="23" customFormat="1" ht="18.75" customHeight="1" x14ac:dyDescent="0.2">
      <c r="A36" s="24" t="s">
        <v>20</v>
      </c>
      <c r="B36" s="40" t="str">
        <f>CONCATENATE("Male n=",COUNTIF(B26:B34,"Male"))</f>
        <v>Male n=2</v>
      </c>
      <c r="C36" s="25">
        <f t="shared" ref="C36:Z36" si="4">QUARTILE(C26:C34,1)</f>
        <v>5.8918265973749548</v>
      </c>
      <c r="D36" s="36">
        <f t="shared" si="4"/>
        <v>6.6200361624707948</v>
      </c>
      <c r="E36" s="25">
        <f t="shared" si="4"/>
        <v>4.8403866505139455</v>
      </c>
      <c r="F36" s="36">
        <f t="shared" si="4"/>
        <v>5.1838092574091146</v>
      </c>
      <c r="G36" s="25">
        <f t="shared" si="4"/>
        <v>7.9517353500370955</v>
      </c>
      <c r="H36" s="36">
        <f t="shared" si="4"/>
        <v>8.28206118600602</v>
      </c>
      <c r="I36" s="25">
        <f t="shared" si="4"/>
        <v>7.0154896523627297</v>
      </c>
      <c r="J36" s="36">
        <f t="shared" si="4"/>
        <v>7.6240897392436651</v>
      </c>
      <c r="K36" s="25">
        <f t="shared" si="4"/>
        <v>6.2889842658729851</v>
      </c>
      <c r="L36" s="36">
        <f t="shared" si="4"/>
        <v>6.8325844937531448</v>
      </c>
      <c r="M36" s="25">
        <f t="shared" si="4"/>
        <v>8.6698799709417536</v>
      </c>
      <c r="N36" s="36">
        <f t="shared" si="4"/>
        <v>9.0773769696079611</v>
      </c>
      <c r="O36" s="25">
        <f t="shared" si="4"/>
        <v>8.5146031384956196</v>
      </c>
      <c r="P36" s="36">
        <f t="shared" si="4"/>
        <v>8.8524751202021754</v>
      </c>
      <c r="Q36" s="25">
        <f t="shared" si="4"/>
        <v>6.5731255485766349</v>
      </c>
      <c r="R36" s="36">
        <f t="shared" si="4"/>
        <v>6.9478855013914202</v>
      </c>
      <c r="S36" s="25">
        <f t="shared" si="4"/>
        <v>5.0203821761808758</v>
      </c>
      <c r="T36" s="36">
        <f t="shared" si="4"/>
        <v>6.00287721026426</v>
      </c>
      <c r="U36" s="25">
        <f t="shared" si="4"/>
        <v>8.1311367503433765</v>
      </c>
      <c r="V36" s="36">
        <f t="shared" si="4"/>
        <v>8.5443265367725694</v>
      </c>
      <c r="W36" s="25">
        <f t="shared" si="4"/>
        <v>6.5139337879756098</v>
      </c>
      <c r="X36" s="36">
        <f t="shared" si="4"/>
        <v>7.0327017480570646</v>
      </c>
      <c r="Y36" s="25">
        <f t="shared" si="4"/>
        <v>3.05647804645263</v>
      </c>
      <c r="Z36" s="36">
        <f t="shared" si="4"/>
        <v>3.9569469459952549</v>
      </c>
    </row>
    <row r="37" spans="1:26" s="23" customFormat="1" ht="18" customHeight="1" x14ac:dyDescent="0.2">
      <c r="A37" s="41" t="s">
        <v>21</v>
      </c>
      <c r="B37" s="42" t="s">
        <v>2</v>
      </c>
      <c r="C37" s="37">
        <f t="shared" ref="C37:Z37" si="5">QUARTILE(C26:C34,3)</f>
        <v>6.2827320148758794</v>
      </c>
      <c r="D37" s="38">
        <f t="shared" si="5"/>
        <v>7.0732768802154649</v>
      </c>
      <c r="E37" s="37">
        <f t="shared" si="5"/>
        <v>5.0824110678098045</v>
      </c>
      <c r="F37" s="38">
        <f t="shared" si="5"/>
        <v>5.3191233079846345</v>
      </c>
      <c r="G37" s="37">
        <f t="shared" si="5"/>
        <v>8.0063571117215808</v>
      </c>
      <c r="H37" s="38">
        <f t="shared" si="5"/>
        <v>8.4527604305075048</v>
      </c>
      <c r="I37" s="37">
        <f t="shared" si="5"/>
        <v>7.2604564446904245</v>
      </c>
      <c r="J37" s="38">
        <f t="shared" si="5"/>
        <v>8.0100873511539898</v>
      </c>
      <c r="K37" s="37">
        <f t="shared" si="5"/>
        <v>6.5527216738229654</v>
      </c>
      <c r="L37" s="38">
        <f t="shared" si="5"/>
        <v>7.3294584447718645</v>
      </c>
      <c r="M37" s="37">
        <f t="shared" si="5"/>
        <v>8.9733391442144317</v>
      </c>
      <c r="N37" s="38">
        <f t="shared" si="5"/>
        <v>9.4887804213923594</v>
      </c>
      <c r="O37" s="37">
        <f t="shared" si="5"/>
        <v>8.7823871788763341</v>
      </c>
      <c r="P37" s="38">
        <f t="shared" si="5"/>
        <v>9.2011367158895947</v>
      </c>
      <c r="Q37" s="37">
        <f t="shared" si="5"/>
        <v>7.2003864374563298</v>
      </c>
      <c r="R37" s="38">
        <f t="shared" si="5"/>
        <v>7.5196663534923154</v>
      </c>
      <c r="S37" s="37">
        <f t="shared" si="5"/>
        <v>5.4478166271666808</v>
      </c>
      <c r="T37" s="38">
        <f t="shared" si="5"/>
        <v>6.6727869279172758</v>
      </c>
      <c r="U37" s="37">
        <f t="shared" si="5"/>
        <v>8.3656297362266585</v>
      </c>
      <c r="V37" s="38">
        <f t="shared" si="5"/>
        <v>9.2834614461594906</v>
      </c>
      <c r="W37" s="37">
        <f t="shared" si="5"/>
        <v>6.6984237511716547</v>
      </c>
      <c r="X37" s="38">
        <f t="shared" si="5"/>
        <v>7.4755596402389397</v>
      </c>
      <c r="Y37" s="37">
        <f t="shared" si="5"/>
        <v>3.3552664231655998</v>
      </c>
      <c r="Z37" s="38">
        <f t="shared" si="5"/>
        <v>4.2826445356783456</v>
      </c>
    </row>
    <row r="38" spans="1:26" x14ac:dyDescent="0.2">
      <c r="C38" s="33"/>
      <c r="D38" s="33"/>
    </row>
  </sheetData>
  <mergeCells count="50">
    <mergeCell ref="W23:X23"/>
    <mergeCell ref="W24:X24"/>
    <mergeCell ref="Y23:Z23"/>
    <mergeCell ref="Y24:Z24"/>
    <mergeCell ref="O24:P24"/>
    <mergeCell ref="Q24:R24"/>
    <mergeCell ref="U24:V24"/>
    <mergeCell ref="S23:T23"/>
    <mergeCell ref="U23:V23"/>
    <mergeCell ref="O23:P23"/>
    <mergeCell ref="Q23:R23"/>
    <mergeCell ref="I24:J24"/>
    <mergeCell ref="S24:T24"/>
    <mergeCell ref="K24:L24"/>
    <mergeCell ref="M24:N24"/>
    <mergeCell ref="C24:D24"/>
    <mergeCell ref="E24:F24"/>
    <mergeCell ref="G24:H24"/>
    <mergeCell ref="K23:L23"/>
    <mergeCell ref="M23:N23"/>
    <mergeCell ref="E4:F4"/>
    <mergeCell ref="C5:D5"/>
    <mergeCell ref="E5:F5"/>
    <mergeCell ref="C4:D4"/>
    <mergeCell ref="G4:H4"/>
    <mergeCell ref="G5:H5"/>
    <mergeCell ref="K5:L5"/>
    <mergeCell ref="M5:N5"/>
    <mergeCell ref="C23:D23"/>
    <mergeCell ref="E23:F23"/>
    <mergeCell ref="G23:H23"/>
    <mergeCell ref="I23:J23"/>
    <mergeCell ref="C22:Z22"/>
    <mergeCell ref="O5:P5"/>
    <mergeCell ref="C3:Z3"/>
    <mergeCell ref="W4:X4"/>
    <mergeCell ref="W5:X5"/>
    <mergeCell ref="Y4:Z4"/>
    <mergeCell ref="Y5:Z5"/>
    <mergeCell ref="I4:J4"/>
    <mergeCell ref="I5:J5"/>
    <mergeCell ref="S4:T4"/>
    <mergeCell ref="S5:T5"/>
    <mergeCell ref="U4:V4"/>
    <mergeCell ref="U5:V5"/>
    <mergeCell ref="K4:L4"/>
    <mergeCell ref="M4:N4"/>
    <mergeCell ref="O4:P4"/>
    <mergeCell ref="Q4:R4"/>
    <mergeCell ref="Q5:R5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 Panel C</vt:lpstr>
    </vt:vector>
  </TitlesOfParts>
  <Company>Washington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myoshino</dc:creator>
  <cp:lastModifiedBy>Microsoft Office User</cp:lastModifiedBy>
  <dcterms:created xsi:type="dcterms:W3CDTF">2018-05-22T13:33:08Z</dcterms:created>
  <dcterms:modified xsi:type="dcterms:W3CDTF">2023-04-18T14:14:44Z</dcterms:modified>
</cp:coreProperties>
</file>