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fu\OneDrive - Queen Mary, University of London\Glut2 Manuscript 020420\Glut2 figs WIP-21.02.22\Nat Metabolism\Final-210823\Source data\"/>
    </mc:Choice>
  </mc:AlternateContent>
  <bookViews>
    <workbookView xWindow="12360" yWindow="105" windowWidth="13485" windowHeight="12135" firstSheet="2" activeTab="4"/>
  </bookViews>
  <sheets>
    <sheet name="FigS6b" sheetId="1" r:id="rId1"/>
    <sheet name="FigS6c" sheetId="28" r:id="rId2"/>
    <sheet name="FigS6d" sheetId="34" r:id="rId3"/>
    <sheet name="FigS6e" sheetId="35" r:id="rId4"/>
    <sheet name="FigS6g" sheetId="30" r:id="rId5"/>
    <sheet name="FigS6h" sheetId="32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30" l="1"/>
  <c r="D47" i="30"/>
  <c r="F45" i="30"/>
  <c r="A45" i="30"/>
  <c r="F44" i="30"/>
  <c r="D44" i="30"/>
  <c r="C43" i="30"/>
  <c r="F42" i="30"/>
  <c r="A42" i="30"/>
  <c r="G37" i="30"/>
  <c r="G47" i="30" s="1"/>
  <c r="F37" i="30"/>
  <c r="E37" i="30"/>
  <c r="H37" i="30" s="1"/>
  <c r="D37" i="30"/>
  <c r="C37" i="30"/>
  <c r="C47" i="30" s="1"/>
  <c r="G36" i="30"/>
  <c r="G46" i="30" s="1"/>
  <c r="F36" i="30"/>
  <c r="F46" i="30" s="1"/>
  <c r="E36" i="30"/>
  <c r="E46" i="30" s="1"/>
  <c r="D36" i="30"/>
  <c r="D46" i="30" s="1"/>
  <c r="C36" i="30"/>
  <c r="C46" i="30" s="1"/>
  <c r="G35" i="30"/>
  <c r="G45" i="30" s="1"/>
  <c r="F35" i="30"/>
  <c r="E35" i="30"/>
  <c r="E45" i="30" s="1"/>
  <c r="D35" i="30"/>
  <c r="D45" i="30" s="1"/>
  <c r="C35" i="30"/>
  <c r="H35" i="30" s="1"/>
  <c r="G34" i="30"/>
  <c r="G44" i="30" s="1"/>
  <c r="F34" i="30"/>
  <c r="E34" i="30"/>
  <c r="E44" i="30" s="1"/>
  <c r="D34" i="30"/>
  <c r="C34" i="30"/>
  <c r="H34" i="30" s="1"/>
  <c r="G33" i="30"/>
  <c r="G43" i="30" s="1"/>
  <c r="F33" i="30"/>
  <c r="F43" i="30" s="1"/>
  <c r="E33" i="30"/>
  <c r="H33" i="30" s="1"/>
  <c r="D33" i="30"/>
  <c r="D43" i="30" s="1"/>
  <c r="C33" i="30"/>
  <c r="G32" i="30"/>
  <c r="G42" i="30" s="1"/>
  <c r="F32" i="30"/>
  <c r="E32" i="30"/>
  <c r="E42" i="30" s="1"/>
  <c r="D32" i="30"/>
  <c r="D42" i="30" s="1"/>
  <c r="C32" i="30"/>
  <c r="C42" i="30" s="1"/>
  <c r="G30" i="30"/>
  <c r="F30" i="30"/>
  <c r="E30" i="30"/>
  <c r="D30" i="30"/>
  <c r="C30" i="30"/>
  <c r="A30" i="30"/>
  <c r="G29" i="30"/>
  <c r="F29" i="30"/>
  <c r="E29" i="30"/>
  <c r="D29" i="30"/>
  <c r="C29" i="30"/>
  <c r="H32" i="30" l="1"/>
  <c r="H36" i="30"/>
  <c r="C45" i="30"/>
  <c r="E43" i="30"/>
  <c r="C44" i="30"/>
  <c r="E47" i="30"/>
</calcChain>
</file>

<file path=xl/sharedStrings.xml><?xml version="1.0" encoding="utf-8"?>
<sst xmlns="http://schemas.openxmlformats.org/spreadsheetml/2006/main" count="99" uniqueCount="52">
  <si>
    <t>CD8+ T cells</t>
  </si>
  <si>
    <t>CD4+ T cells</t>
  </si>
  <si>
    <t>Glut2+</t>
  </si>
  <si>
    <t>Glut2-</t>
  </si>
  <si>
    <t>dLN</t>
  </si>
  <si>
    <t>spleen</t>
  </si>
  <si>
    <t>ndLN</t>
  </si>
  <si>
    <t>6-NBDG MFI</t>
  </si>
  <si>
    <t>blood</t>
  </si>
  <si>
    <t>LN</t>
  </si>
  <si>
    <t>Spleen</t>
  </si>
  <si>
    <t>HIF+</t>
  </si>
  <si>
    <t>HIF-</t>
  </si>
  <si>
    <t>CD44low</t>
  </si>
  <si>
    <t>6-NBDG standard curve</t>
  </si>
  <si>
    <t>peritoneal fluid</t>
  </si>
  <si>
    <r>
      <t>6-NBDG concentration (</t>
    </r>
    <r>
      <rPr>
        <b/>
        <sz val="11"/>
        <color theme="1"/>
        <rFont val="Calibri"/>
        <family val="2"/>
      </rPr>
      <t>µM)</t>
    </r>
  </si>
  <si>
    <t xml:space="preserve">Flurescence </t>
  </si>
  <si>
    <r>
      <t>6-NBDG (</t>
    </r>
    <r>
      <rPr>
        <b/>
        <sz val="11"/>
        <color theme="1"/>
        <rFont val="Calibri"/>
        <family val="2"/>
      </rPr>
      <t>µM)</t>
    </r>
  </si>
  <si>
    <t>Number of Primed(CD44high)</t>
  </si>
  <si>
    <t>Number of naïve(CD44low)</t>
  </si>
  <si>
    <t>MH T cells</t>
  </si>
  <si>
    <t>peritoneum</t>
  </si>
  <si>
    <t>Fluorescence (FI)</t>
  </si>
  <si>
    <t>C11: vehicle contr</t>
  </si>
  <si>
    <t>Raw Data (485, 520)</t>
  </si>
  <si>
    <t>raw reading</t>
  </si>
  <si>
    <t>40uM</t>
  </si>
  <si>
    <t>20uM</t>
  </si>
  <si>
    <t>10uM</t>
  </si>
  <si>
    <t>5uM</t>
  </si>
  <si>
    <t>2.5uM</t>
  </si>
  <si>
    <t>6-NBDG titration</t>
  </si>
  <si>
    <t>A</t>
  </si>
  <si>
    <t>vehicle contr</t>
  </si>
  <si>
    <t>B</t>
  </si>
  <si>
    <t>Hif1a WT</t>
  </si>
  <si>
    <t>C</t>
  </si>
  <si>
    <t>D</t>
  </si>
  <si>
    <t>E</t>
  </si>
  <si>
    <t>Hif1a KO</t>
  </si>
  <si>
    <t>F</t>
  </si>
  <si>
    <t>G</t>
  </si>
  <si>
    <t>H</t>
  </si>
  <si>
    <t>corrected reading</t>
  </si>
  <si>
    <t>AVEG</t>
  </si>
  <si>
    <t>Y=2017x +4.274</t>
  </si>
  <si>
    <t>X = (Y-4.274) /2017</t>
  </si>
  <si>
    <t>caculated 6-NBDG conC (uM)</t>
  </si>
  <si>
    <t>Both donor CD45.2+ Mata Hari mice and recipient CD45.1+ B6 mice were female</t>
  </si>
  <si>
    <t>female B6 Glut2+ and Glut2- chimera mice at the age of 4 months' old</t>
  </si>
  <si>
    <t>female B6 mice at 10 weeks’ old were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</si>
</sst>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rgb="FF00B0F0"/>
      <name val="Calibri"/>
      <family val="3"/>
      <charset val="134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sz val="13.5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6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0" fillId="0" borderId="0" xfId="0" applyAlignment="1">
      <alignment horizontal="right"/>
    </xf>
    <xf numFmtId="0" fontId="12" fillId="0" borderId="0" xfId="0" applyFont="1" applyAlignment="1">
      <alignment horizontal="right"/>
    </xf>
    <xf numFmtId="0" fontId="0" fillId="0" borderId="4" xfId="0" applyBorder="1"/>
    <xf numFmtId="0" fontId="8" fillId="0" borderId="5" xfId="0" applyFont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/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/>
    <xf numFmtId="0" fontId="8" fillId="0" borderId="11" xfId="0" applyFont="1" applyBorder="1" applyAlignment="1">
      <alignment horizontal="center"/>
    </xf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8" fillId="0" borderId="0" xfId="0" applyFont="1" applyAlignment="1">
      <alignment horizontal="right"/>
    </xf>
    <xf numFmtId="0" fontId="0" fillId="0" borderId="14" xfId="0" applyBorder="1"/>
    <xf numFmtId="0" fontId="0" fillId="0" borderId="5" xfId="0" applyBorder="1"/>
    <xf numFmtId="0" fontId="0" fillId="0" borderId="15" xfId="0" applyBorder="1"/>
    <xf numFmtId="0" fontId="0" fillId="0" borderId="11" xfId="0" applyBorder="1"/>
    <xf numFmtId="0" fontId="0" fillId="0" borderId="16" xfId="0" applyBorder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7" xfId="0" applyBorder="1"/>
    <xf numFmtId="0" fontId="0" fillId="0" borderId="9" xfId="0" applyBorder="1"/>
    <xf numFmtId="0" fontId="0" fillId="0" borderId="13" xfId="0" applyBorder="1"/>
    <xf numFmtId="0" fontId="0" fillId="0" borderId="0" xfId="0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B9" sqref="B9"/>
    </sheetView>
  </sheetViews>
  <sheetFormatPr defaultColWidth="8.7109375" defaultRowHeight="15"/>
  <cols>
    <col min="1" max="1" width="26.28515625" style="1" bestFit="1" customWidth="1"/>
    <col min="2" max="2" width="10.85546875" style="1" bestFit="1" customWidth="1"/>
    <col min="3" max="3" width="7" style="1" bestFit="1" customWidth="1"/>
    <col min="4" max="5" width="6" style="1" bestFit="1" customWidth="1"/>
    <col min="6" max="7" width="8.7109375" style="1" customWidth="1"/>
    <col min="8" max="8" width="24.140625" style="1" bestFit="1" customWidth="1"/>
    <col min="9" max="9" width="10.85546875" style="1" bestFit="1" customWidth="1"/>
    <col min="10" max="10" width="7" style="1" bestFit="1" customWidth="1"/>
    <col min="11" max="12" width="6" style="1" bestFit="1" customWidth="1"/>
    <col min="13" max="13" width="9.140625" style="1" bestFit="1" customWidth="1"/>
    <col min="14" max="15" width="8.7109375" style="1" bestFit="1" customWidth="1"/>
    <col min="16" max="16384" width="8.7109375" style="1"/>
  </cols>
  <sheetData>
    <row r="1" spans="1:15">
      <c r="A1" s="19" t="s">
        <v>19</v>
      </c>
      <c r="B1" s="19"/>
      <c r="C1" s="19"/>
      <c r="D1" s="19"/>
      <c r="E1" s="19"/>
      <c r="F1" s="20"/>
      <c r="G1" s="20"/>
      <c r="H1" s="19" t="s">
        <v>20</v>
      </c>
      <c r="I1" s="19"/>
      <c r="J1" s="19"/>
      <c r="K1" s="19"/>
      <c r="L1" s="19"/>
      <c r="M1" s="4"/>
      <c r="N1" s="4"/>
      <c r="O1" s="4"/>
    </row>
    <row r="2" spans="1:15">
      <c r="A2" s="19" t="s">
        <v>21</v>
      </c>
      <c r="B2" s="18" t="s">
        <v>22</v>
      </c>
      <c r="C2" s="18" t="s">
        <v>10</v>
      </c>
      <c r="D2" s="18" t="s">
        <v>4</v>
      </c>
      <c r="E2" s="18" t="s">
        <v>6</v>
      </c>
      <c r="F2" s="20"/>
      <c r="G2" s="20"/>
      <c r="H2" s="19" t="s">
        <v>21</v>
      </c>
      <c r="I2" s="18" t="s">
        <v>22</v>
      </c>
      <c r="J2" s="18" t="s">
        <v>10</v>
      </c>
      <c r="K2" s="18" t="s">
        <v>4</v>
      </c>
      <c r="L2" s="18" t="s">
        <v>6</v>
      </c>
    </row>
    <row r="3" spans="1:15">
      <c r="A3" s="20"/>
      <c r="B3" s="17">
        <v>252607</v>
      </c>
      <c r="C3" s="17">
        <v>998580</v>
      </c>
      <c r="D3" s="17">
        <v>93175</v>
      </c>
      <c r="E3" s="17">
        <v>34667</v>
      </c>
      <c r="F3" s="20"/>
      <c r="G3" s="20"/>
      <c r="H3" s="20"/>
      <c r="I3" s="17">
        <v>144048</v>
      </c>
      <c r="J3" s="17">
        <v>228615</v>
      </c>
      <c r="K3" s="17">
        <v>96815</v>
      </c>
      <c r="L3" s="17">
        <v>34950</v>
      </c>
    </row>
    <row r="4" spans="1:15">
      <c r="A4" s="20"/>
      <c r="B4" s="17">
        <v>233797</v>
      </c>
      <c r="C4" s="17">
        <v>717200</v>
      </c>
      <c r="D4" s="17">
        <v>74489</v>
      </c>
      <c r="E4" s="17">
        <v>39171</v>
      </c>
      <c r="F4" s="20"/>
      <c r="G4" s="20"/>
      <c r="H4" s="20"/>
      <c r="I4" s="17">
        <v>112396</v>
      </c>
      <c r="J4" s="17">
        <v>160835</v>
      </c>
      <c r="K4" s="17">
        <v>75995</v>
      </c>
      <c r="L4" s="17">
        <v>38282</v>
      </c>
    </row>
    <row r="5" spans="1:15">
      <c r="A5" s="20"/>
      <c r="B5" s="17">
        <v>347832</v>
      </c>
      <c r="C5" s="17">
        <v>676060</v>
      </c>
      <c r="D5" s="17">
        <v>89826</v>
      </c>
      <c r="E5" s="17">
        <v>33889</v>
      </c>
      <c r="F5" s="20"/>
      <c r="G5" s="20"/>
      <c r="H5" s="20"/>
      <c r="I5" s="17">
        <v>198403</v>
      </c>
      <c r="J5" s="17">
        <v>157845</v>
      </c>
      <c r="K5" s="17">
        <v>91017</v>
      </c>
      <c r="L5" s="17">
        <v>34496</v>
      </c>
    </row>
    <row r="6" spans="1:15">
      <c r="B6" s="21"/>
      <c r="C6" s="21"/>
      <c r="D6" s="21"/>
      <c r="E6" s="21"/>
      <c r="F6" s="21"/>
      <c r="G6" s="21"/>
      <c r="H6" s="2"/>
      <c r="I6" s="2"/>
      <c r="J6" s="2"/>
    </row>
    <row r="7" spans="1:15">
      <c r="B7" s="21"/>
      <c r="C7" s="21"/>
      <c r="D7" s="21"/>
      <c r="E7" s="21"/>
      <c r="F7" s="21"/>
      <c r="G7" s="21"/>
      <c r="H7" s="2"/>
      <c r="I7" s="2"/>
      <c r="J7" s="2"/>
    </row>
    <row r="8" spans="1:15">
      <c r="B8" s="2"/>
      <c r="C8" s="2"/>
      <c r="D8" s="2"/>
      <c r="E8" s="2"/>
      <c r="F8" s="2"/>
      <c r="G8" s="2"/>
      <c r="H8" s="2"/>
      <c r="I8" s="2"/>
      <c r="J8" s="2"/>
    </row>
    <row r="9" spans="1:15">
      <c r="A9" s="7"/>
      <c r="B9" s="52" t="s">
        <v>49</v>
      </c>
      <c r="C9" s="9"/>
      <c r="D9" s="9"/>
      <c r="E9" s="9"/>
      <c r="F9" s="9"/>
      <c r="G9" s="9"/>
      <c r="H9" s="9"/>
      <c r="I9" s="9"/>
      <c r="J9" s="9"/>
      <c r="K9" s="7"/>
      <c r="L9" s="9"/>
    </row>
    <row r="10" spans="1:15">
      <c r="A10" s="7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5">
      <c r="A11" s="4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4"/>
      <c r="N11" s="3"/>
    </row>
    <row r="12" spans="1:15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4"/>
      <c r="O12" s="3"/>
    </row>
    <row r="13" spans="1:15">
      <c r="B13" s="21"/>
      <c r="C13" s="21"/>
      <c r="D13" s="21"/>
      <c r="E13" s="21"/>
      <c r="F13" s="21"/>
      <c r="G13" s="21"/>
    </row>
    <row r="14" spans="1:15">
      <c r="B14" s="21"/>
      <c r="C14" s="21"/>
      <c r="D14" s="21"/>
      <c r="E14" s="21"/>
      <c r="F14" s="21"/>
      <c r="G14" s="21"/>
    </row>
    <row r="15" spans="1:15">
      <c r="E15" s="21"/>
      <c r="F15" s="21"/>
      <c r="G15" s="2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8" sqref="B8"/>
    </sheetView>
  </sheetViews>
  <sheetFormatPr defaultColWidth="8.7109375" defaultRowHeight="15"/>
  <cols>
    <col min="1" max="1" width="16" style="1" bestFit="1" customWidth="1"/>
    <col min="2" max="2" width="10.28515625" style="1" bestFit="1" customWidth="1"/>
    <col min="3" max="3" width="8.7109375" style="1" bestFit="1" customWidth="1"/>
    <col min="4" max="4" width="9.140625" style="1" bestFit="1" customWidth="1"/>
    <col min="5" max="6" width="8.7109375" style="1"/>
    <col min="7" max="7" width="9.140625" style="1" bestFit="1" customWidth="1"/>
    <col min="8" max="9" width="8.7109375" style="1" bestFit="1" customWidth="1"/>
    <col min="10" max="16384" width="8.7109375" style="1"/>
  </cols>
  <sheetData>
    <row r="1" spans="1:9">
      <c r="A1" s="7" t="s">
        <v>1</v>
      </c>
      <c r="B1" s="9" t="s">
        <v>8</v>
      </c>
      <c r="C1" s="9"/>
      <c r="D1" s="9"/>
      <c r="E1" s="7" t="s">
        <v>5</v>
      </c>
      <c r="F1" s="9"/>
      <c r="G1" s="4"/>
      <c r="H1" s="4" t="s">
        <v>9</v>
      </c>
      <c r="I1" s="4"/>
    </row>
    <row r="2" spans="1:9">
      <c r="A2" s="7" t="s">
        <v>7</v>
      </c>
      <c r="B2" s="8" t="s">
        <v>2</v>
      </c>
      <c r="C2" s="8" t="s">
        <v>3</v>
      </c>
      <c r="D2" s="8"/>
      <c r="E2" s="8" t="s">
        <v>2</v>
      </c>
      <c r="F2" s="8" t="s">
        <v>3</v>
      </c>
      <c r="G2" s="4"/>
      <c r="H2" s="8" t="s">
        <v>2</v>
      </c>
      <c r="I2" s="8" t="s">
        <v>3</v>
      </c>
    </row>
    <row r="3" spans="1:9">
      <c r="A3" s="4"/>
      <c r="B3" s="6">
        <v>4105</v>
      </c>
      <c r="C3" s="6">
        <v>4253</v>
      </c>
      <c r="D3" s="6"/>
      <c r="E3" s="6">
        <v>1539</v>
      </c>
      <c r="F3" s="6">
        <v>1977</v>
      </c>
      <c r="H3" s="6">
        <v>2756</v>
      </c>
      <c r="I3" s="6">
        <v>2887</v>
      </c>
    </row>
    <row r="4" spans="1:9">
      <c r="B4" s="6">
        <v>3322</v>
      </c>
      <c r="C4" s="6">
        <v>3278</v>
      </c>
      <c r="D4" s="6"/>
      <c r="E4" s="6">
        <v>1308</v>
      </c>
      <c r="F4" s="6">
        <v>1385</v>
      </c>
      <c r="H4" s="6">
        <v>1719</v>
      </c>
      <c r="I4" s="6">
        <v>2909</v>
      </c>
    </row>
    <row r="5" spans="1:9">
      <c r="B5" s="6">
        <v>2851</v>
      </c>
      <c r="C5" s="6">
        <v>3134</v>
      </c>
      <c r="D5" s="2"/>
      <c r="E5" s="6">
        <v>1495</v>
      </c>
      <c r="F5" s="6">
        <v>1298</v>
      </c>
      <c r="H5" s="6">
        <v>2049</v>
      </c>
      <c r="I5" s="6">
        <v>1518</v>
      </c>
    </row>
    <row r="6" spans="1:9">
      <c r="B6" s="5"/>
      <c r="C6" s="5"/>
      <c r="D6" s="2"/>
    </row>
    <row r="7" spans="1:9">
      <c r="B7" s="5"/>
      <c r="C7" s="5"/>
      <c r="D7" s="2"/>
    </row>
    <row r="8" spans="1:9">
      <c r="B8" s="52" t="s">
        <v>50</v>
      </c>
      <c r="C8" s="2"/>
      <c r="D8" s="2"/>
    </row>
    <row r="9" spans="1:9">
      <c r="A9" s="7"/>
      <c r="B9" s="9"/>
      <c r="C9" s="9"/>
      <c r="D9" s="9"/>
      <c r="E9" s="7"/>
      <c r="F9" s="9"/>
    </row>
    <row r="10" spans="1:9">
      <c r="A10" s="7"/>
      <c r="B10" s="5"/>
      <c r="C10" s="5"/>
      <c r="D10" s="5"/>
      <c r="E10" s="5"/>
      <c r="F10" s="5"/>
    </row>
    <row r="11" spans="1:9">
      <c r="A11" s="4"/>
      <c r="B11" s="5"/>
      <c r="C11" s="5"/>
      <c r="D11" s="5"/>
      <c r="E11" s="5"/>
      <c r="F11" s="5"/>
      <c r="G11" s="4"/>
      <c r="H11" s="3"/>
    </row>
    <row r="12" spans="1:9">
      <c r="B12" s="5"/>
      <c r="C12" s="5"/>
      <c r="D12" s="5"/>
      <c r="E12" s="5"/>
      <c r="F12" s="5"/>
      <c r="G12" s="4"/>
      <c r="I12" s="3"/>
    </row>
    <row r="13" spans="1:9">
      <c r="B13" s="5"/>
      <c r="C13" s="5"/>
    </row>
    <row r="14" spans="1:9">
      <c r="B14" s="5"/>
      <c r="C14" s="5"/>
    </row>
    <row r="15" spans="1:9">
      <c r="C15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10" sqref="B10"/>
    </sheetView>
  </sheetViews>
  <sheetFormatPr defaultColWidth="8.7109375" defaultRowHeight="15"/>
  <cols>
    <col min="1" max="1" width="16" style="1" bestFit="1" customWidth="1"/>
    <col min="2" max="2" width="10.28515625" style="1" bestFit="1" customWidth="1"/>
    <col min="3" max="3" width="8.7109375" style="1" bestFit="1" customWidth="1"/>
    <col min="4" max="4" width="9.140625" style="1" bestFit="1" customWidth="1"/>
    <col min="5" max="6" width="8.7109375" style="1"/>
    <col min="7" max="7" width="9.140625" style="1" bestFit="1" customWidth="1"/>
    <col min="8" max="9" width="8.7109375" style="1" bestFit="1" customWidth="1"/>
    <col min="10" max="16384" width="8.7109375" style="1"/>
  </cols>
  <sheetData>
    <row r="1" spans="1:9">
      <c r="A1" s="7" t="s">
        <v>13</v>
      </c>
    </row>
    <row r="2" spans="1:9">
      <c r="A2" s="7" t="s">
        <v>0</v>
      </c>
      <c r="B2" s="9" t="s">
        <v>8</v>
      </c>
      <c r="C2" s="9"/>
      <c r="D2" s="9"/>
      <c r="E2" s="7" t="s">
        <v>5</v>
      </c>
      <c r="F2" s="9"/>
      <c r="G2" s="4"/>
      <c r="H2" s="4" t="s">
        <v>9</v>
      </c>
      <c r="I2" s="4"/>
    </row>
    <row r="3" spans="1:9">
      <c r="A3" s="7" t="s">
        <v>7</v>
      </c>
      <c r="B3" s="8" t="s">
        <v>2</v>
      </c>
      <c r="C3" s="8" t="s">
        <v>3</v>
      </c>
      <c r="D3" s="8"/>
      <c r="E3" s="8" t="s">
        <v>2</v>
      </c>
      <c r="F3" s="8" t="s">
        <v>3</v>
      </c>
      <c r="G3" s="4"/>
      <c r="H3" s="8" t="s">
        <v>2</v>
      </c>
      <c r="I3" s="8" t="s">
        <v>3</v>
      </c>
    </row>
    <row r="4" spans="1:9">
      <c r="A4" s="4"/>
      <c r="B4" s="6">
        <v>5472</v>
      </c>
      <c r="C4" s="6">
        <v>2367</v>
      </c>
      <c r="D4" s="6"/>
      <c r="E4" s="6">
        <v>1044</v>
      </c>
      <c r="F4" s="6">
        <v>1120</v>
      </c>
      <c r="H4" s="6">
        <v>1175</v>
      </c>
      <c r="I4" s="6">
        <v>1288</v>
      </c>
    </row>
    <row r="5" spans="1:9">
      <c r="B5" s="6">
        <v>2367</v>
      </c>
      <c r="C5" s="6">
        <v>3105</v>
      </c>
      <c r="D5" s="6"/>
      <c r="E5" s="6">
        <v>944</v>
      </c>
      <c r="F5" s="6">
        <v>953</v>
      </c>
      <c r="H5" s="6">
        <v>1019</v>
      </c>
      <c r="I5" s="6">
        <v>1288</v>
      </c>
    </row>
    <row r="6" spans="1:9">
      <c r="B6" s="6">
        <v>3696</v>
      </c>
      <c r="C6" s="6">
        <v>2396</v>
      </c>
      <c r="D6" s="2"/>
      <c r="E6" s="6">
        <v>1022</v>
      </c>
      <c r="F6" s="6">
        <v>969</v>
      </c>
      <c r="H6" s="6">
        <v>1116</v>
      </c>
      <c r="I6" s="6">
        <v>953</v>
      </c>
    </row>
    <row r="7" spans="1:9">
      <c r="B7" s="5"/>
      <c r="C7" s="5"/>
      <c r="D7" s="2"/>
    </row>
    <row r="8" spans="1:9">
      <c r="B8" s="5"/>
      <c r="C8" s="5"/>
      <c r="D8" s="2"/>
    </row>
    <row r="9" spans="1:9">
      <c r="B9" s="2"/>
      <c r="C9" s="2"/>
      <c r="D9" s="2"/>
    </row>
    <row r="10" spans="1:9">
      <c r="A10" s="7"/>
      <c r="B10" s="52" t="s">
        <v>50</v>
      </c>
      <c r="C10" s="9"/>
      <c r="D10" s="9"/>
      <c r="E10" s="7"/>
      <c r="F10" s="9"/>
    </row>
    <row r="11" spans="1:9">
      <c r="A11" s="7"/>
      <c r="B11" s="5"/>
      <c r="C11" s="5"/>
      <c r="D11" s="5"/>
      <c r="E11" s="5"/>
      <c r="F11" s="5"/>
    </row>
    <row r="12" spans="1:9">
      <c r="A12" s="4"/>
      <c r="B12" s="5"/>
      <c r="C12" s="5"/>
      <c r="D12" s="5"/>
      <c r="E12" s="5"/>
      <c r="F12" s="5"/>
      <c r="G12" s="4"/>
      <c r="H12" s="3"/>
    </row>
    <row r="13" spans="1:9">
      <c r="B13" s="5"/>
      <c r="C13" s="5"/>
      <c r="D13" s="5"/>
      <c r="E13" s="5"/>
      <c r="F13" s="5"/>
      <c r="G13" s="4"/>
      <c r="I13" s="3"/>
    </row>
    <row r="14" spans="1:9">
      <c r="B14" s="5"/>
      <c r="C14" s="5"/>
    </row>
    <row r="15" spans="1:9">
      <c r="B15" s="5"/>
      <c r="C15" s="5"/>
    </row>
    <row r="16" spans="1:9">
      <c r="C16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10" sqref="B10"/>
    </sheetView>
  </sheetViews>
  <sheetFormatPr defaultColWidth="8.7109375" defaultRowHeight="15"/>
  <cols>
    <col min="1" max="1" width="16" style="1" bestFit="1" customWidth="1"/>
    <col min="2" max="2" width="10.28515625" style="1" bestFit="1" customWidth="1"/>
    <col min="3" max="3" width="8.7109375" style="1" bestFit="1" customWidth="1"/>
    <col min="4" max="4" width="9.140625" style="1" bestFit="1" customWidth="1"/>
    <col min="5" max="6" width="8.7109375" style="1"/>
    <col min="7" max="7" width="9.140625" style="1" bestFit="1" customWidth="1"/>
    <col min="8" max="9" width="8.7109375" style="1" bestFit="1" customWidth="1"/>
    <col min="10" max="16384" width="8.7109375" style="1"/>
  </cols>
  <sheetData>
    <row r="1" spans="1:9">
      <c r="A1" s="7" t="s">
        <v>13</v>
      </c>
    </row>
    <row r="2" spans="1:9">
      <c r="A2" s="7" t="s">
        <v>1</v>
      </c>
      <c r="B2" s="9" t="s">
        <v>8</v>
      </c>
      <c r="C2" s="9"/>
      <c r="D2" s="9"/>
      <c r="E2" s="7" t="s">
        <v>5</v>
      </c>
      <c r="F2" s="9"/>
      <c r="G2" s="4"/>
      <c r="H2" s="4" t="s">
        <v>9</v>
      </c>
      <c r="I2" s="4"/>
    </row>
    <row r="3" spans="1:9">
      <c r="A3" s="7" t="s">
        <v>7</v>
      </c>
      <c r="B3" s="8" t="s">
        <v>2</v>
      </c>
      <c r="C3" s="8" t="s">
        <v>3</v>
      </c>
      <c r="D3" s="8"/>
      <c r="E3" s="8" t="s">
        <v>2</v>
      </c>
      <c r="F3" s="8" t="s">
        <v>3</v>
      </c>
      <c r="G3" s="4"/>
      <c r="H3" s="8" t="s">
        <v>2</v>
      </c>
      <c r="I3" s="8" t="s">
        <v>3</v>
      </c>
    </row>
    <row r="4" spans="1:9">
      <c r="A4" s="4"/>
      <c r="B4" s="6">
        <v>4407</v>
      </c>
      <c r="C4" s="6">
        <v>5047</v>
      </c>
      <c r="D4" s="6"/>
      <c r="E4" s="5">
        <v>873</v>
      </c>
      <c r="F4" s="5">
        <v>1039</v>
      </c>
      <c r="H4" s="6">
        <v>1330</v>
      </c>
      <c r="I4" s="6">
        <v>1289</v>
      </c>
    </row>
    <row r="5" spans="1:9">
      <c r="B5" s="6">
        <v>1840</v>
      </c>
      <c r="C5" s="6">
        <v>3068</v>
      </c>
      <c r="D5" s="6"/>
      <c r="E5" s="5">
        <v>817</v>
      </c>
      <c r="F5" s="5">
        <v>901</v>
      </c>
      <c r="H5" s="6">
        <v>984</v>
      </c>
      <c r="I5" s="6">
        <v>1259</v>
      </c>
    </row>
    <row r="6" spans="1:9">
      <c r="B6" s="6">
        <v>3318</v>
      </c>
      <c r="C6" s="6">
        <v>1817</v>
      </c>
      <c r="D6" s="2"/>
      <c r="E6" s="5">
        <v>940</v>
      </c>
      <c r="F6" s="5">
        <v>838</v>
      </c>
      <c r="H6" s="6">
        <v>1194</v>
      </c>
      <c r="I6" s="6">
        <v>889</v>
      </c>
    </row>
    <row r="7" spans="1:9">
      <c r="B7" s="5"/>
      <c r="C7" s="5"/>
      <c r="D7" s="2"/>
    </row>
    <row r="8" spans="1:9">
      <c r="B8" s="5"/>
      <c r="C8" s="5"/>
      <c r="D8" s="2"/>
    </row>
    <row r="9" spans="1:9">
      <c r="B9" s="2"/>
      <c r="C9" s="2"/>
      <c r="D9" s="2"/>
    </row>
    <row r="10" spans="1:9">
      <c r="A10" s="7"/>
      <c r="B10" s="52" t="s">
        <v>50</v>
      </c>
      <c r="C10" s="9"/>
      <c r="D10" s="9"/>
      <c r="E10" s="7"/>
      <c r="F10" s="9"/>
    </row>
    <row r="11" spans="1:9">
      <c r="A11" s="7"/>
      <c r="B11" s="5"/>
      <c r="C11" s="5"/>
      <c r="D11" s="5"/>
      <c r="E11" s="5"/>
      <c r="F11" s="5"/>
    </row>
    <row r="12" spans="1:9">
      <c r="A12" s="4"/>
      <c r="B12" s="5"/>
      <c r="C12" s="5"/>
      <c r="D12" s="5"/>
      <c r="E12" s="5"/>
      <c r="F12" s="5"/>
      <c r="G12" s="4"/>
      <c r="H12" s="3"/>
    </row>
    <row r="13" spans="1:9">
      <c r="B13" s="5"/>
      <c r="C13" s="5"/>
      <c r="D13" s="5"/>
      <c r="E13" s="5"/>
      <c r="F13" s="5"/>
      <c r="G13" s="4"/>
      <c r="I13" s="3"/>
    </row>
    <row r="14" spans="1:9">
      <c r="B14" s="5"/>
      <c r="C14" s="5"/>
    </row>
    <row r="15" spans="1:9">
      <c r="B15" s="5"/>
      <c r="C15" s="5"/>
    </row>
    <row r="16" spans="1:9">
      <c r="C16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A7" workbookViewId="0">
      <selection activeCell="N22" sqref="N22"/>
    </sheetView>
  </sheetViews>
  <sheetFormatPr defaultColWidth="8.7109375" defaultRowHeight="15"/>
  <cols>
    <col min="1" max="1" width="20.7109375" style="13" bestFit="1" customWidth="1"/>
    <col min="2" max="2" width="12.28515625" style="13" bestFit="1" customWidth="1"/>
    <col min="3" max="3" width="11.28515625" style="13" bestFit="1" customWidth="1"/>
    <col min="4" max="5" width="12" style="13" bestFit="1" customWidth="1"/>
    <col min="6" max="6" width="5.5703125" style="13" bestFit="1" customWidth="1"/>
    <col min="7" max="7" width="6.7109375" style="13" bestFit="1" customWidth="1"/>
    <col min="8" max="18" width="5.5703125" style="13" bestFit="1" customWidth="1"/>
    <col min="19" max="19" width="6" style="13" bestFit="1" customWidth="1"/>
    <col min="20" max="24" width="5.5703125" style="13" bestFit="1" customWidth="1"/>
    <col min="25" max="16384" width="8.7109375" style="13"/>
  </cols>
  <sheetData>
    <row r="1" spans="1:10">
      <c r="A1" s="10" t="s">
        <v>14</v>
      </c>
      <c r="B1" s="10" t="s">
        <v>18</v>
      </c>
      <c r="C1" s="10" t="s">
        <v>17</v>
      </c>
    </row>
    <row r="2" spans="1:10">
      <c r="A2" s="12"/>
      <c r="B2" s="17">
        <v>2.5</v>
      </c>
      <c r="C2" s="17">
        <v>5068</v>
      </c>
    </row>
    <row r="3" spans="1:10">
      <c r="B3" s="17">
        <v>1.25</v>
      </c>
      <c r="C3" s="17">
        <v>2441</v>
      </c>
    </row>
    <row r="4" spans="1:10">
      <c r="B4" s="17">
        <v>0.625</v>
      </c>
      <c r="C4" s="17">
        <v>1348</v>
      </c>
      <c r="D4" s="14"/>
      <c r="E4" s="14"/>
      <c r="F4" s="14"/>
      <c r="G4" s="14"/>
      <c r="H4" s="14"/>
      <c r="I4" s="14"/>
      <c r="J4" s="14"/>
    </row>
    <row r="5" spans="1:10">
      <c r="B5" s="17">
        <v>0.32250000000000001</v>
      </c>
      <c r="C5" s="17">
        <v>672</v>
      </c>
      <c r="D5" s="15"/>
    </row>
    <row r="6" spans="1:10">
      <c r="B6" s="17">
        <v>0.16</v>
      </c>
      <c r="C6" s="17">
        <v>289</v>
      </c>
      <c r="D6" s="15"/>
    </row>
    <row r="7" spans="1:10">
      <c r="B7" s="17">
        <v>0.08</v>
      </c>
      <c r="C7" s="17">
        <v>139</v>
      </c>
      <c r="D7" s="15"/>
    </row>
    <row r="8" spans="1:10">
      <c r="A8" s="10"/>
      <c r="B8" s="17">
        <v>0.04</v>
      </c>
      <c r="C8" s="17">
        <v>45</v>
      </c>
      <c r="D8" s="11"/>
      <c r="E8" s="10"/>
      <c r="F8" s="10"/>
      <c r="G8" s="11"/>
    </row>
    <row r="9" spans="1:10">
      <c r="A9" s="10"/>
      <c r="B9" s="17"/>
      <c r="C9" s="17"/>
      <c r="D9" s="14"/>
      <c r="E9" s="14"/>
      <c r="F9" s="14"/>
      <c r="G9" s="14"/>
    </row>
    <row r="10" spans="1:10">
      <c r="A10" s="12"/>
      <c r="B10" s="14"/>
      <c r="C10" s="14"/>
      <c r="D10" s="14"/>
      <c r="E10" s="14"/>
      <c r="F10" s="14"/>
      <c r="G10" s="14"/>
      <c r="H10" s="12"/>
      <c r="I10" s="16"/>
    </row>
    <row r="11" spans="1:10">
      <c r="B11" s="14"/>
      <c r="C11" s="14"/>
      <c r="D11" s="14"/>
      <c r="E11" s="14"/>
      <c r="F11" s="14"/>
      <c r="G11" s="14"/>
      <c r="H11" s="12"/>
      <c r="J11" s="16"/>
    </row>
    <row r="12" spans="1:10">
      <c r="B12" s="14"/>
      <c r="C12" s="14"/>
    </row>
    <row r="13" spans="1:10">
      <c r="B13" s="14"/>
      <c r="C13" s="14"/>
    </row>
    <row r="14" spans="1:10">
      <c r="A14"/>
      <c r="B14" t="s">
        <v>23</v>
      </c>
      <c r="C14"/>
      <c r="D14"/>
      <c r="E14"/>
      <c r="F14"/>
      <c r="G14"/>
      <c r="H14"/>
      <c r="I14"/>
    </row>
    <row r="15" spans="1:10">
      <c r="A15"/>
      <c r="B15"/>
      <c r="C15"/>
      <c r="D15"/>
      <c r="E15"/>
      <c r="F15" t="s">
        <v>24</v>
      </c>
      <c r="G15"/>
      <c r="H15"/>
      <c r="I15"/>
    </row>
    <row r="16" spans="1:10">
      <c r="A16"/>
      <c r="B16"/>
      <c r="C16" t="s">
        <v>25</v>
      </c>
      <c r="D16"/>
      <c r="E16"/>
      <c r="F16"/>
      <c r="G16"/>
      <c r="H16"/>
      <c r="I16"/>
    </row>
    <row r="17" spans="1:9">
      <c r="A17"/>
      <c r="B17"/>
      <c r="C17" s="19">
        <v>1</v>
      </c>
      <c r="D17" s="19">
        <v>2</v>
      </c>
      <c r="E17" s="19">
        <v>3</v>
      </c>
      <c r="F17" s="19">
        <v>4</v>
      </c>
      <c r="G17" s="19">
        <v>5</v>
      </c>
      <c r="H17" s="19"/>
      <c r="I17" s="19"/>
    </row>
    <row r="18" spans="1:9">
      <c r="A18" t="s">
        <v>26</v>
      </c>
      <c r="B18"/>
      <c r="C18" s="19" t="s">
        <v>27</v>
      </c>
      <c r="D18" s="19" t="s">
        <v>28</v>
      </c>
      <c r="E18" s="19" t="s">
        <v>29</v>
      </c>
      <c r="F18" s="19" t="s">
        <v>30</v>
      </c>
      <c r="G18" s="19" t="s">
        <v>31</v>
      </c>
      <c r="H18" s="19"/>
      <c r="I18" s="19"/>
    </row>
    <row r="19" spans="1:9">
      <c r="A19" t="s">
        <v>32</v>
      </c>
      <c r="B19" s="19" t="s">
        <v>33</v>
      </c>
      <c r="C19" s="22">
        <v>45923</v>
      </c>
      <c r="D19" s="23">
        <v>30375</v>
      </c>
      <c r="E19" s="23">
        <v>19054</v>
      </c>
      <c r="F19" s="23">
        <v>9722</v>
      </c>
      <c r="G19" s="23">
        <v>5228</v>
      </c>
      <c r="H19" s="24"/>
      <c r="I19" s="24"/>
    </row>
    <row r="20" spans="1:9" ht="15.75" thickBot="1">
      <c r="A20" t="s">
        <v>34</v>
      </c>
      <c r="B20" s="19" t="s">
        <v>35</v>
      </c>
      <c r="C20" s="25">
        <v>160</v>
      </c>
      <c r="D20" s="26"/>
      <c r="E20" s="27">
        <v>131</v>
      </c>
      <c r="F20" s="27">
        <v>137</v>
      </c>
      <c r="G20" s="27">
        <v>141</v>
      </c>
      <c r="H20" s="27"/>
      <c r="I20" s="27"/>
    </row>
    <row r="21" spans="1:9">
      <c r="A21" s="28" t="s">
        <v>36</v>
      </c>
      <c r="B21" s="29" t="s">
        <v>37</v>
      </c>
      <c r="C21" s="30">
        <v>183</v>
      </c>
      <c r="D21" s="31">
        <v>193</v>
      </c>
      <c r="E21" s="31">
        <v>200</v>
      </c>
      <c r="F21" s="31">
        <v>197</v>
      </c>
      <c r="G21" s="32">
        <v>213</v>
      </c>
      <c r="H21" s="27"/>
      <c r="I21" s="27"/>
    </row>
    <row r="22" spans="1:9">
      <c r="A22" s="33"/>
      <c r="B22" s="19" t="s">
        <v>38</v>
      </c>
      <c r="C22" s="34">
        <v>220</v>
      </c>
      <c r="D22" s="26">
        <v>218</v>
      </c>
      <c r="E22" s="26">
        <v>228</v>
      </c>
      <c r="F22" s="26">
        <v>218</v>
      </c>
      <c r="G22" s="35">
        <v>226</v>
      </c>
      <c r="H22" s="27"/>
      <c r="I22" s="27"/>
    </row>
    <row r="23" spans="1:9" ht="15.75" thickBot="1">
      <c r="A23" s="36"/>
      <c r="B23" s="37" t="s">
        <v>39</v>
      </c>
      <c r="C23" s="38">
        <v>277</v>
      </c>
      <c r="D23" s="39">
        <v>276</v>
      </c>
      <c r="E23" s="39">
        <v>284</v>
      </c>
      <c r="F23" s="39">
        <v>268</v>
      </c>
      <c r="G23" s="40">
        <v>240</v>
      </c>
      <c r="H23" s="27"/>
      <c r="I23" s="27"/>
    </row>
    <row r="24" spans="1:9">
      <c r="A24" s="28" t="s">
        <v>40</v>
      </c>
      <c r="B24" s="29" t="s">
        <v>41</v>
      </c>
      <c r="C24" s="30">
        <v>241</v>
      </c>
      <c r="D24" s="31">
        <v>230</v>
      </c>
      <c r="E24" s="31">
        <v>241</v>
      </c>
      <c r="F24" s="31">
        <v>249</v>
      </c>
      <c r="G24" s="32">
        <v>247</v>
      </c>
      <c r="H24" s="27"/>
      <c r="I24" s="27"/>
    </row>
    <row r="25" spans="1:9">
      <c r="A25" s="33"/>
      <c r="B25" s="19" t="s">
        <v>42</v>
      </c>
      <c r="C25" s="34">
        <v>241</v>
      </c>
      <c r="D25" s="26">
        <v>235</v>
      </c>
      <c r="E25" s="26">
        <v>246</v>
      </c>
      <c r="F25" s="26">
        <v>250</v>
      </c>
      <c r="G25" s="35">
        <v>239</v>
      </c>
      <c r="H25" s="27"/>
      <c r="I25" s="27"/>
    </row>
    <row r="26" spans="1:9" ht="15.75" thickBot="1">
      <c r="A26" s="36"/>
      <c r="B26" s="37" t="s">
        <v>43</v>
      </c>
      <c r="C26" s="38">
        <v>267</v>
      </c>
      <c r="D26" s="39">
        <v>284</v>
      </c>
      <c r="E26" s="39">
        <v>270</v>
      </c>
      <c r="F26" s="39">
        <v>272</v>
      </c>
      <c r="G26" s="40">
        <v>280</v>
      </c>
      <c r="H26" s="27"/>
      <c r="I26" s="27"/>
    </row>
    <row r="27" spans="1:9">
      <c r="A27"/>
      <c r="B27" s="19"/>
      <c r="C27" s="26"/>
      <c r="D27" s="26"/>
      <c r="E27" s="26"/>
      <c r="F27" s="26"/>
      <c r="G27" s="26"/>
      <c r="H27" s="27"/>
      <c r="I27" s="27"/>
    </row>
    <row r="28" spans="1:9">
      <c r="A28" t="s">
        <v>44</v>
      </c>
      <c r="B28" s="19"/>
      <c r="C28" s="26"/>
      <c r="D28" s="26"/>
      <c r="E28" s="26"/>
      <c r="F28" s="26"/>
      <c r="G28" s="26"/>
      <c r="H28" s="27"/>
      <c r="I28" s="27"/>
    </row>
    <row r="29" spans="1:9">
      <c r="A29"/>
      <c r="B29" s="19"/>
      <c r="C29" s="41" t="str">
        <f t="shared" ref="C29:G29" si="0">C18</f>
        <v>40uM</v>
      </c>
      <c r="D29" s="41" t="str">
        <f t="shared" si="0"/>
        <v>20uM</v>
      </c>
      <c r="E29" s="41" t="str">
        <f t="shared" si="0"/>
        <v>10uM</v>
      </c>
      <c r="F29" s="41" t="str">
        <f t="shared" si="0"/>
        <v>5uM</v>
      </c>
      <c r="G29" s="41" t="str">
        <f t="shared" si="0"/>
        <v>2.5uM</v>
      </c>
      <c r="H29" s="41"/>
      <c r="I29" s="26"/>
    </row>
    <row r="30" spans="1:9" ht="15.75" thickBot="1">
      <c r="A30" t="str">
        <f>A19</f>
        <v>6-NBDG titration</v>
      </c>
      <c r="B30"/>
      <c r="C30">
        <f>C19-C20</f>
        <v>45763</v>
      </c>
      <c r="D30">
        <f>D19-C20</f>
        <v>30215</v>
      </c>
      <c r="E30">
        <f>E19-C20</f>
        <v>18894</v>
      </c>
      <c r="F30">
        <f>F19-C20</f>
        <v>9562</v>
      </c>
      <c r="G30">
        <f>G19-C20</f>
        <v>5068</v>
      </c>
      <c r="H30"/>
      <c r="I30"/>
    </row>
    <row r="31" spans="1:9" ht="15.75" thickBot="1">
      <c r="A31"/>
      <c r="B31"/>
      <c r="C31"/>
      <c r="D31"/>
      <c r="E31"/>
      <c r="F31"/>
      <c r="G31"/>
      <c r="H31" s="42" t="s">
        <v>45</v>
      </c>
      <c r="I31"/>
    </row>
    <row r="32" spans="1:9">
      <c r="A32" s="28" t="s">
        <v>36</v>
      </c>
      <c r="B32" s="29" t="s">
        <v>37</v>
      </c>
      <c r="C32" s="43">
        <f>C21-C20</f>
        <v>23</v>
      </c>
      <c r="D32" s="43">
        <f>D21-C20</f>
        <v>33</v>
      </c>
      <c r="E32" s="43">
        <f>E21-C20</f>
        <v>40</v>
      </c>
      <c r="F32" s="43">
        <f>F21-C20</f>
        <v>37</v>
      </c>
      <c r="G32" s="43">
        <f>G21-C20</f>
        <v>53</v>
      </c>
      <c r="H32" s="42">
        <f t="shared" ref="H32:H37" si="1">AVERAGE(C32:G32)</f>
        <v>37.200000000000003</v>
      </c>
      <c r="I32"/>
    </row>
    <row r="33" spans="1:9">
      <c r="A33" s="33"/>
      <c r="B33" s="19" t="s">
        <v>38</v>
      </c>
      <c r="C33">
        <f>C22-C20</f>
        <v>60</v>
      </c>
      <c r="D33">
        <f>D22-C20</f>
        <v>58</v>
      </c>
      <c r="E33">
        <f>E22-C20</f>
        <v>68</v>
      </c>
      <c r="F33">
        <f>F22-C20</f>
        <v>58</v>
      </c>
      <c r="G33">
        <f>G22-C20</f>
        <v>66</v>
      </c>
      <c r="H33" s="44">
        <f t="shared" si="1"/>
        <v>62</v>
      </c>
      <c r="I33"/>
    </row>
    <row r="34" spans="1:9" ht="15.75" thickBot="1">
      <c r="A34" s="36"/>
      <c r="B34" s="37" t="s">
        <v>39</v>
      </c>
      <c r="C34" s="45">
        <f>C23-C20</f>
        <v>117</v>
      </c>
      <c r="D34" s="45">
        <f>D23-C20</f>
        <v>116</v>
      </c>
      <c r="E34" s="45">
        <f>E23-C20</f>
        <v>124</v>
      </c>
      <c r="F34" s="45">
        <f>F23-C20</f>
        <v>108</v>
      </c>
      <c r="G34" s="45">
        <f>G23-C20</f>
        <v>80</v>
      </c>
      <c r="H34" s="46">
        <f t="shared" si="1"/>
        <v>109</v>
      </c>
      <c r="I34"/>
    </row>
    <row r="35" spans="1:9">
      <c r="A35" s="33" t="s">
        <v>40</v>
      </c>
      <c r="B35" s="19" t="s">
        <v>41</v>
      </c>
      <c r="C35">
        <f>C24-C20</f>
        <v>81</v>
      </c>
      <c r="D35">
        <f>D24-C20</f>
        <v>70</v>
      </c>
      <c r="E35">
        <f>E24-C20</f>
        <v>81</v>
      </c>
      <c r="F35">
        <f>F24-C20</f>
        <v>89</v>
      </c>
      <c r="G35">
        <f>G24-C20</f>
        <v>87</v>
      </c>
      <c r="H35" s="44">
        <f t="shared" si="1"/>
        <v>81.599999999999994</v>
      </c>
      <c r="I35"/>
    </row>
    <row r="36" spans="1:9">
      <c r="A36" s="33"/>
      <c r="B36" s="19" t="s">
        <v>42</v>
      </c>
      <c r="C36">
        <f>C25-C20</f>
        <v>81</v>
      </c>
      <c r="D36">
        <f>D25-C20</f>
        <v>75</v>
      </c>
      <c r="E36">
        <f>E25-C20</f>
        <v>86</v>
      </c>
      <c r="F36">
        <f>F25-C20</f>
        <v>90</v>
      </c>
      <c r="G36">
        <f>G25-C20</f>
        <v>79</v>
      </c>
      <c r="H36" s="44">
        <f t="shared" si="1"/>
        <v>82.2</v>
      </c>
      <c r="I36"/>
    </row>
    <row r="37" spans="1:9" ht="15.75" thickBot="1">
      <c r="A37" s="36"/>
      <c r="B37" s="37" t="s">
        <v>43</v>
      </c>
      <c r="C37" s="45">
        <f>C26-C20</f>
        <v>107</v>
      </c>
      <c r="D37" s="45">
        <f>D26-C20</f>
        <v>124</v>
      </c>
      <c r="E37" s="45">
        <f>E26-C20</f>
        <v>110</v>
      </c>
      <c r="F37" s="45">
        <f>F26-C20</f>
        <v>112</v>
      </c>
      <c r="G37" s="45">
        <f>G26-C20</f>
        <v>120</v>
      </c>
      <c r="H37" s="46">
        <f t="shared" si="1"/>
        <v>114.6</v>
      </c>
      <c r="I37"/>
    </row>
    <row r="38" spans="1:9">
      <c r="A38"/>
      <c r="B38"/>
      <c r="C38"/>
      <c r="D38"/>
      <c r="E38"/>
      <c r="F38"/>
      <c r="G38"/>
      <c r="H38"/>
      <c r="I38"/>
    </row>
    <row r="39" spans="1:9" ht="17.25">
      <c r="A39" s="47" t="s">
        <v>46</v>
      </c>
      <c r="B39"/>
      <c r="C39"/>
      <c r="D39"/>
      <c r="E39"/>
      <c r="F39"/>
      <c r="G39"/>
      <c r="H39"/>
      <c r="I39"/>
    </row>
    <row r="40" spans="1:9">
      <c r="A40" s="48" t="s">
        <v>47</v>
      </c>
      <c r="B40"/>
      <c r="C40"/>
      <c r="D40"/>
      <c r="E40"/>
      <c r="F40"/>
      <c r="G40"/>
      <c r="H40"/>
      <c r="I40"/>
    </row>
    <row r="41" spans="1:9" ht="15.75" thickBot="1">
      <c r="A41" t="s">
        <v>48</v>
      </c>
      <c r="B41"/>
      <c r="C41"/>
      <c r="D41"/>
      <c r="E41"/>
      <c r="F41"/>
      <c r="G41"/>
      <c r="H41"/>
      <c r="I41"/>
    </row>
    <row r="42" spans="1:9">
      <c r="A42" s="28" t="str">
        <f>A32</f>
        <v>Hif1a WT</v>
      </c>
      <c r="B42" s="29" t="s">
        <v>37</v>
      </c>
      <c r="C42" s="43">
        <f>(C32-4.274)/2017</f>
        <v>9.2840852751611292E-3</v>
      </c>
      <c r="D42" s="43">
        <f>(D32-4.274)/2017</f>
        <v>1.424194348041646E-2</v>
      </c>
      <c r="E42" s="43">
        <f>(E32-4.274)/2017</f>
        <v>1.7712444224095191E-2</v>
      </c>
      <c r="F42" s="43">
        <f>(F32-4.274)/2017</f>
        <v>1.6225086762518593E-2</v>
      </c>
      <c r="G42" s="49">
        <f>(G32-4.274)/2017</f>
        <v>2.4157659890927118E-2</v>
      </c>
      <c r="H42"/>
      <c r="I42"/>
    </row>
    <row r="43" spans="1:9">
      <c r="A43" s="33"/>
      <c r="B43" s="19" t="s">
        <v>38</v>
      </c>
      <c r="C43">
        <f t="shared" ref="C43:G47" si="2">(C33-4.274)/2017</f>
        <v>2.7628160634605849E-2</v>
      </c>
      <c r="D43">
        <f t="shared" si="2"/>
        <v>2.6636588993554783E-2</v>
      </c>
      <c r="E43">
        <f t="shared" si="2"/>
        <v>3.1594447198810112E-2</v>
      </c>
      <c r="F43">
        <f t="shared" si="2"/>
        <v>2.6636588993554783E-2</v>
      </c>
      <c r="G43" s="50">
        <f t="shared" si="2"/>
        <v>3.0602875557759049E-2</v>
      </c>
      <c r="H43"/>
      <c r="I43"/>
    </row>
    <row r="44" spans="1:9" ht="15.75" thickBot="1">
      <c r="A44" s="36"/>
      <c r="B44" s="37" t="s">
        <v>39</v>
      </c>
      <c r="C44" s="45">
        <f t="shared" si="2"/>
        <v>5.5887952404561229E-2</v>
      </c>
      <c r="D44" s="45">
        <f t="shared" si="2"/>
        <v>5.5392166584035694E-2</v>
      </c>
      <c r="E44" s="45">
        <f t="shared" si="2"/>
        <v>5.935845314823996E-2</v>
      </c>
      <c r="F44" s="45">
        <f t="shared" si="2"/>
        <v>5.1425880019831435E-2</v>
      </c>
      <c r="G44" s="51">
        <f t="shared" si="2"/>
        <v>3.7543877045116511E-2</v>
      </c>
      <c r="H44"/>
      <c r="I44"/>
    </row>
    <row r="45" spans="1:9">
      <c r="A45" s="33" t="str">
        <f>A35</f>
        <v>Hif1a KO</v>
      </c>
      <c r="B45" s="19" t="s">
        <v>41</v>
      </c>
      <c r="C45">
        <f t="shared" si="2"/>
        <v>3.8039662865642039E-2</v>
      </c>
      <c r="D45">
        <f t="shared" si="2"/>
        <v>3.2586018839861182E-2</v>
      </c>
      <c r="E45">
        <f t="shared" si="2"/>
        <v>3.8039662865642039E-2</v>
      </c>
      <c r="F45">
        <f t="shared" si="2"/>
        <v>4.2005949429846305E-2</v>
      </c>
      <c r="G45" s="50">
        <f t="shared" si="2"/>
        <v>4.1014377788795242E-2</v>
      </c>
      <c r="H45"/>
      <c r="I45"/>
    </row>
    <row r="46" spans="1:9">
      <c r="A46" s="33"/>
      <c r="B46" s="19" t="s">
        <v>42</v>
      </c>
      <c r="C46">
        <f t="shared" si="2"/>
        <v>3.8039662865642039E-2</v>
      </c>
      <c r="D46">
        <f t="shared" si="2"/>
        <v>3.5064947942488843E-2</v>
      </c>
      <c r="E46">
        <f t="shared" si="2"/>
        <v>4.0518591968269707E-2</v>
      </c>
      <c r="F46">
        <f t="shared" si="2"/>
        <v>4.250173525037184E-2</v>
      </c>
      <c r="G46" s="50">
        <f t="shared" si="2"/>
        <v>3.7048091224590976E-2</v>
      </c>
      <c r="H46"/>
      <c r="I46"/>
    </row>
    <row r="47" spans="1:9" ht="15.75" thickBot="1">
      <c r="A47" s="36"/>
      <c r="B47" s="37" t="s">
        <v>43</v>
      </c>
      <c r="C47" s="45">
        <f t="shared" si="2"/>
        <v>5.09300941993059E-2</v>
      </c>
      <c r="D47" s="45">
        <f t="shared" si="2"/>
        <v>5.935845314823996E-2</v>
      </c>
      <c r="E47" s="45">
        <f t="shared" si="2"/>
        <v>5.2417451660882498E-2</v>
      </c>
      <c r="F47" s="45">
        <f t="shared" si="2"/>
        <v>5.3409023301933561E-2</v>
      </c>
      <c r="G47" s="51">
        <f t="shared" si="2"/>
        <v>5.7375309866137827E-2</v>
      </c>
      <c r="H47"/>
      <c r="I47"/>
    </row>
    <row r="48" spans="1:9">
      <c r="A48"/>
      <c r="B48"/>
      <c r="C48"/>
      <c r="D48"/>
      <c r="E48"/>
      <c r="F48"/>
      <c r="G48"/>
      <c r="H48"/>
      <c r="I4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19" sqref="B19"/>
    </sheetView>
  </sheetViews>
  <sheetFormatPr defaultColWidth="8.7109375" defaultRowHeight="15"/>
  <cols>
    <col min="1" max="1" width="24.7109375" style="1" bestFit="1" customWidth="1"/>
    <col min="2" max="2" width="10.28515625" style="1" bestFit="1" customWidth="1"/>
    <col min="3" max="3" width="8.7109375" style="1" bestFit="1" customWidth="1"/>
    <col min="4" max="4" width="9.140625" style="1" bestFit="1" customWidth="1"/>
    <col min="5" max="6" width="8.7109375" style="1"/>
    <col min="7" max="7" width="9.140625" style="1" bestFit="1" customWidth="1"/>
    <col min="8" max="9" width="8.7109375" style="1" bestFit="1" customWidth="1"/>
    <col min="10" max="16384" width="8.7109375" style="1"/>
  </cols>
  <sheetData>
    <row r="1" spans="1:9">
      <c r="A1" s="7" t="s">
        <v>16</v>
      </c>
      <c r="B1" s="18" t="s">
        <v>11</v>
      </c>
      <c r="C1" s="18" t="s">
        <v>12</v>
      </c>
      <c r="D1" s="9"/>
      <c r="E1" s="7"/>
      <c r="F1" s="9"/>
      <c r="G1" s="4"/>
      <c r="H1" s="4"/>
      <c r="I1" s="4"/>
    </row>
    <row r="2" spans="1:9">
      <c r="A2" s="7" t="s">
        <v>15</v>
      </c>
      <c r="B2" s="17">
        <v>9.2840000000000006E-3</v>
      </c>
      <c r="C2" s="17">
        <v>3.8039999999999997E-2</v>
      </c>
      <c r="D2" s="8"/>
      <c r="E2" s="8"/>
      <c r="F2" s="8"/>
      <c r="G2" s="4"/>
      <c r="H2" s="8"/>
      <c r="I2" s="8"/>
    </row>
    <row r="3" spans="1:9">
      <c r="A3" s="4"/>
      <c r="B3" s="17">
        <v>1.4241999999999999E-2</v>
      </c>
      <c r="C3" s="17">
        <v>3.2585999999999997E-2</v>
      </c>
      <c r="D3" s="6"/>
      <c r="E3" s="6"/>
      <c r="F3" s="6"/>
      <c r="H3" s="6"/>
      <c r="I3" s="6"/>
    </row>
    <row r="4" spans="1:9">
      <c r="B4" s="17">
        <v>1.7711999999999999E-2</v>
      </c>
      <c r="C4" s="17">
        <v>3.8039999999999997E-2</v>
      </c>
      <c r="D4" s="6"/>
      <c r="E4" s="6"/>
      <c r="F4" s="6"/>
      <c r="H4" s="6"/>
      <c r="I4" s="6"/>
    </row>
    <row r="5" spans="1:9">
      <c r="B5" s="17">
        <v>1.6225E-2</v>
      </c>
      <c r="C5" s="17">
        <v>4.2006000000000002E-2</v>
      </c>
      <c r="D5" s="2"/>
      <c r="E5" s="6"/>
      <c r="F5" s="6"/>
      <c r="H5" s="6"/>
      <c r="I5" s="6"/>
    </row>
    <row r="6" spans="1:9">
      <c r="B6" s="17">
        <v>2.4157999999999999E-2</v>
      </c>
      <c r="C6" s="17">
        <v>4.1014000000000002E-2</v>
      </c>
      <c r="D6" s="2"/>
    </row>
    <row r="7" spans="1:9">
      <c r="B7" s="17">
        <v>2.7628E-2</v>
      </c>
      <c r="C7" s="17">
        <v>3.8039999999999997E-2</v>
      </c>
      <c r="D7" s="2"/>
    </row>
    <row r="8" spans="1:9">
      <c r="B8" s="17">
        <v>2.6637000000000001E-2</v>
      </c>
      <c r="C8" s="17">
        <v>3.5064999999999999E-2</v>
      </c>
      <c r="D8" s="2"/>
    </row>
    <row r="9" spans="1:9">
      <c r="A9" s="7"/>
      <c r="B9" s="17">
        <v>3.1593999999999997E-2</v>
      </c>
      <c r="C9" s="17">
        <v>4.0518999999999999E-2</v>
      </c>
      <c r="D9" s="9"/>
      <c r="E9" s="7"/>
      <c r="F9" s="9"/>
    </row>
    <row r="10" spans="1:9">
      <c r="A10" s="7"/>
      <c r="B10" s="17">
        <v>2.6637000000000001E-2</v>
      </c>
      <c r="C10" s="17">
        <v>4.2501999999999998E-2</v>
      </c>
      <c r="D10" s="5"/>
      <c r="E10" s="5"/>
      <c r="F10" s="5"/>
    </row>
    <row r="11" spans="1:9">
      <c r="A11" s="4"/>
      <c r="B11" s="17">
        <v>3.0603000000000002E-2</v>
      </c>
      <c r="C11" s="17">
        <v>3.7047999999999998E-2</v>
      </c>
      <c r="D11" s="5"/>
      <c r="E11" s="5"/>
      <c r="F11" s="5"/>
      <c r="G11" s="4"/>
      <c r="H11" s="3"/>
    </row>
    <row r="12" spans="1:9">
      <c r="B12" s="17">
        <v>5.5888E-2</v>
      </c>
      <c r="C12" s="17">
        <v>5.0930000000000003E-2</v>
      </c>
      <c r="D12" s="5"/>
      <c r="E12" s="5"/>
      <c r="F12" s="5"/>
      <c r="G12" s="4"/>
      <c r="I12" s="3"/>
    </row>
    <row r="13" spans="1:9">
      <c r="B13" s="17">
        <v>5.5391999999999997E-2</v>
      </c>
      <c r="C13" s="17">
        <v>5.9358000000000001E-2</v>
      </c>
    </row>
    <row r="14" spans="1:9">
      <c r="B14" s="17">
        <v>5.9358000000000001E-2</v>
      </c>
      <c r="C14" s="17">
        <v>5.2416999999999998E-2</v>
      </c>
    </row>
    <row r="15" spans="1:9">
      <c r="B15" s="17">
        <v>5.1425999999999999E-2</v>
      </c>
      <c r="C15" s="17">
        <v>5.3408999999999998E-2</v>
      </c>
    </row>
    <row r="16" spans="1:9">
      <c r="B16" s="17">
        <v>3.7544000000000001E-2</v>
      </c>
      <c r="C16" s="17">
        <v>5.7375000000000002E-2</v>
      </c>
    </row>
    <row r="19" spans="2:2">
      <c r="B19" s="52" t="s">
        <v>51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a46edd2-a00f-4e4f-8bf5-56bbc6af714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0293B847B894989892D174729E62A" ma:contentTypeVersion="16" ma:contentTypeDescription="Create a new document." ma:contentTypeScope="" ma:versionID="2550d3c4a854b7e45a13c7f1ed990273">
  <xsd:schema xmlns:xsd="http://www.w3.org/2001/XMLSchema" xmlns:xs="http://www.w3.org/2001/XMLSchema" xmlns:p="http://schemas.microsoft.com/office/2006/metadata/properties" xmlns:ns3="5ee9160e-9829-4316-a6ea-2111eb3c84cb" xmlns:ns4="2a46edd2-a00f-4e4f-8bf5-56bbc6af714a" targetNamespace="http://schemas.microsoft.com/office/2006/metadata/properties" ma:root="true" ma:fieldsID="7748f3cbfab231680b73787407f5198f" ns3:_="" ns4:_="">
    <xsd:import namespace="5ee9160e-9829-4316-a6ea-2111eb3c84cb"/>
    <xsd:import namespace="2a46edd2-a00f-4e4f-8bf5-56bbc6af714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9160e-9829-4316-a6ea-2111eb3c84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6edd2-a00f-4e4f-8bf5-56bbc6af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C62A65-1B1C-41C6-9ED3-C8C9BA29C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DF02E5-997B-42CC-87AF-85D5D4095EFC}">
  <ds:schemaRefs>
    <ds:schemaRef ds:uri="http://purl.org/dc/terms/"/>
    <ds:schemaRef ds:uri="5ee9160e-9829-4316-a6ea-2111eb3c84cb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2a46edd2-a00f-4e4f-8bf5-56bbc6af714a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2E3E17D-7D8D-4EC3-AA10-6433D57EB4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e9160e-9829-4316-a6ea-2111eb3c84cb"/>
    <ds:schemaRef ds:uri="2a46edd2-a00f-4e4f-8bf5-56bbc6af71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FigS6b</vt:lpstr>
      <vt:lpstr>FigS6c</vt:lpstr>
      <vt:lpstr>FigS6d</vt:lpstr>
      <vt:lpstr>FigS6e</vt:lpstr>
      <vt:lpstr>FigS6g</vt:lpstr>
      <vt:lpstr>FigS6h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XJ</dc:creator>
  <cp:keywords/>
  <dc:description/>
  <cp:lastModifiedBy>Hongmei</cp:lastModifiedBy>
  <cp:revision/>
  <dcterms:created xsi:type="dcterms:W3CDTF">2015-06-05T18:17:20Z</dcterms:created>
  <dcterms:modified xsi:type="dcterms:W3CDTF">2023-08-24T13:52:00Z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0x0101005680293B847B894989892D174729E62A</vt:lpwstr>
  </property>
</Properties>
</file>