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vatcheva\Serrano Lab\Data\Microbiome\Paper\2022\Nature\NatMet2022\revisions\final_checks\source_data\"/>
    </mc:Choice>
  </mc:AlternateContent>
  <bookViews>
    <workbookView xWindow="0" yWindow="0" windowWidth="23040" windowHeight="7752" activeTab="7"/>
  </bookViews>
  <sheets>
    <sheet name="Summary" sheetId="1" r:id="rId1"/>
    <sheet name="Ext. Data Fig. 3a" sheetId="2" r:id="rId2"/>
    <sheet name="Ext. Data Fig. 3b" sheetId="3" r:id="rId3"/>
    <sheet name="Ext. Data Fig. 3c" sheetId="4" r:id="rId4"/>
    <sheet name="Ext. Data Fig. 3d" sheetId="5" r:id="rId5"/>
    <sheet name="Ext. Data Fig. 3e" sheetId="6" r:id="rId6"/>
    <sheet name="Ext. Data Fig 3f" sheetId="7" r:id="rId7"/>
    <sheet name="Ext. Data Fig. 3g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2" l="1"/>
  <c r="L14" i="2"/>
  <c r="K14" i="2"/>
  <c r="J14" i="2"/>
  <c r="I14" i="2"/>
  <c r="H14" i="2"/>
  <c r="G14" i="2"/>
  <c r="F14" i="2"/>
  <c r="E14" i="2"/>
  <c r="D14" i="2"/>
  <c r="C14" i="2"/>
  <c r="B14" i="2"/>
  <c r="B20" i="2" s="1"/>
  <c r="M13" i="2"/>
  <c r="L13" i="2"/>
  <c r="K13" i="2"/>
  <c r="J13" i="2"/>
  <c r="I13" i="2"/>
  <c r="H13" i="2"/>
  <c r="G13" i="2"/>
  <c r="F13" i="2"/>
  <c r="E13" i="2"/>
  <c r="D13" i="2"/>
  <c r="C13" i="2"/>
  <c r="B13" i="2"/>
  <c r="B19" i="2" s="1"/>
  <c r="M12" i="2"/>
  <c r="L12" i="2"/>
  <c r="K12" i="2"/>
  <c r="J12" i="2"/>
  <c r="I12" i="2"/>
  <c r="H12" i="2"/>
  <c r="G12" i="2"/>
  <c r="F12" i="2"/>
  <c r="E12" i="2"/>
  <c r="D12" i="2"/>
  <c r="C12" i="2"/>
  <c r="B12" i="2"/>
  <c r="B18" i="2" s="1"/>
  <c r="M11" i="2"/>
  <c r="L11" i="2"/>
  <c r="K11" i="2"/>
  <c r="J11" i="2"/>
  <c r="I11" i="2"/>
  <c r="H11" i="2"/>
  <c r="G11" i="2"/>
  <c r="F11" i="2"/>
  <c r="E11" i="2"/>
  <c r="D11" i="2"/>
  <c r="C11" i="2"/>
  <c r="B11" i="2"/>
  <c r="J25" i="2" l="1"/>
  <c r="J31" i="2" s="1"/>
  <c r="J26" i="2"/>
  <c r="J32" i="2" s="1"/>
  <c r="C23" i="2"/>
  <c r="C29" i="2" s="1"/>
  <c r="C24" i="2"/>
  <c r="C30" i="2" s="1"/>
  <c r="G24" i="2"/>
  <c r="G30" i="2" s="1"/>
  <c r="K24" i="2"/>
  <c r="K30" i="2" s="1"/>
  <c r="C25" i="2"/>
  <c r="C31" i="2" s="1"/>
  <c r="G25" i="2"/>
  <c r="G31" i="2" s="1"/>
  <c r="K25" i="2"/>
  <c r="K31" i="2" s="1"/>
  <c r="C26" i="2"/>
  <c r="C32" i="2" s="1"/>
  <c r="G26" i="2"/>
  <c r="G32" i="2" s="1"/>
  <c r="K26" i="2"/>
  <c r="K32" i="2" s="1"/>
  <c r="J23" i="2"/>
  <c r="J29" i="2" s="1"/>
  <c r="D24" i="2"/>
  <c r="D30" i="2" s="1"/>
  <c r="H24" i="2"/>
  <c r="H30" i="2" s="1"/>
  <c r="L24" i="2"/>
  <c r="L30" i="2" s="1"/>
  <c r="D25" i="2"/>
  <c r="D31" i="2" s="1"/>
  <c r="H25" i="2"/>
  <c r="H31" i="2" s="1"/>
  <c r="L25" i="2"/>
  <c r="L31" i="2" s="1"/>
  <c r="D26" i="2"/>
  <c r="D32" i="2" s="1"/>
  <c r="H26" i="2"/>
  <c r="H32" i="2" s="1"/>
  <c r="L26" i="2"/>
  <c r="L32" i="2" s="1"/>
  <c r="F24" i="2"/>
  <c r="F30" i="2" s="1"/>
  <c r="J24" i="2"/>
  <c r="J30" i="2" s="1"/>
  <c r="F25" i="2"/>
  <c r="F31" i="2" s="1"/>
  <c r="F26" i="2"/>
  <c r="F32" i="2" s="1"/>
  <c r="M23" i="2"/>
  <c r="M29" i="2" s="1"/>
  <c r="E24" i="2"/>
  <c r="E30" i="2" s="1"/>
  <c r="I24" i="2"/>
  <c r="I30" i="2" s="1"/>
  <c r="M24" i="2"/>
  <c r="M30" i="2" s="1"/>
  <c r="E25" i="2"/>
  <c r="E31" i="2" s="1"/>
  <c r="I25" i="2"/>
  <c r="I31" i="2" s="1"/>
  <c r="M25" i="2"/>
  <c r="M31" i="2" s="1"/>
  <c r="E26" i="2"/>
  <c r="E32" i="2" s="1"/>
  <c r="I26" i="2"/>
  <c r="I32" i="2" s="1"/>
  <c r="M26" i="2"/>
  <c r="M32" i="2" s="1"/>
  <c r="B17" i="2"/>
  <c r="B23" i="2" s="1"/>
  <c r="B29" i="2" s="1"/>
  <c r="B24" i="2"/>
  <c r="B30" i="2" s="1"/>
  <c r="B26" i="2"/>
  <c r="B32" i="2" s="1"/>
  <c r="B25" i="2"/>
  <c r="B31" i="2" s="1"/>
  <c r="I23" i="2" l="1"/>
  <c r="I29" i="2" s="1"/>
  <c r="L23" i="2"/>
  <c r="L29" i="2" s="1"/>
  <c r="E23" i="2"/>
  <c r="E29" i="2" s="1"/>
  <c r="H23" i="2"/>
  <c r="H29" i="2" s="1"/>
  <c r="K23" i="2"/>
  <c r="K29" i="2" s="1"/>
  <c r="F23" i="2"/>
  <c r="F29" i="2" s="1"/>
  <c r="D23" i="2"/>
  <c r="D29" i="2" s="1"/>
  <c r="G23" i="2"/>
  <c r="G29" i="2" s="1"/>
</calcChain>
</file>

<file path=xl/sharedStrings.xml><?xml version="1.0" encoding="utf-8"?>
<sst xmlns="http://schemas.openxmlformats.org/spreadsheetml/2006/main" count="385" uniqueCount="92">
  <si>
    <t>Source Files Extended Data Figure 3</t>
  </si>
  <si>
    <t>Ext. Data Fig 3a</t>
  </si>
  <si>
    <t>Ext. Data Fig 3b</t>
  </si>
  <si>
    <t>Ext. Data Fig 3c</t>
  </si>
  <si>
    <t>Ext. Data Fig 3d</t>
  </si>
  <si>
    <t>Ext. Data Fig 3e</t>
  </si>
  <si>
    <t>Ext. Data Fig 3f</t>
  </si>
  <si>
    <t>Ext. Data Fig 3g</t>
  </si>
  <si>
    <t>Vitamin B12 levels in the kidney of WT and OSKM mice with or without vitamin B12 supplementation as detected by histology</t>
  </si>
  <si>
    <t>Dysplasia score as determined by histopathologic analysis in OSKM mice treated with and without vitamin B12 and antibiotic combinations</t>
  </si>
  <si>
    <t>SCA1 and KRT14 analysis in the colon of OSKM mice treated with and without vitamin B12 and antibiotic combinations</t>
  </si>
  <si>
    <t>SCA1 and KRT14 analysis in the stomach of OSKM mice treated with and without vitamin B12 and antibiotic combinations</t>
  </si>
  <si>
    <t>OSKM transgene expression by qPCR in various tissues of OSKM mice with and without vitamin B12 supplementation</t>
  </si>
  <si>
    <t>NANOG levels by histopathologic analysis in the stomach of OSKM mice with and without vitamin B12 supplementation</t>
  </si>
  <si>
    <t>WT</t>
  </si>
  <si>
    <t>PC</t>
  </si>
  <si>
    <t>OSKM</t>
  </si>
  <si>
    <t>male</t>
  </si>
  <si>
    <t>female</t>
  </si>
  <si>
    <t>Yes</t>
  </si>
  <si>
    <t>p-value</t>
  </si>
  <si>
    <t>Column A</t>
  </si>
  <si>
    <t>vs.</t>
  </si>
  <si>
    <t>vs,</t>
  </si>
  <si>
    <t>Column B</t>
  </si>
  <si>
    <t>Test details</t>
  </si>
  <si>
    <t>Test name</t>
  </si>
  <si>
    <t>Unpaired t test</t>
  </si>
  <si>
    <t>Variance assumption</t>
  </si>
  <si>
    <t>Individual variance for each row</t>
  </si>
  <si>
    <t>Multiple comparisons</t>
  </si>
  <si>
    <t>False Discovery Rate (FDR)</t>
  </si>
  <si>
    <t>Method</t>
  </si>
  <si>
    <t>Two-stage step-up (Benjamini, Krieger, and Yekutieli)</t>
  </si>
  <si>
    <t>Desired FDR (Q)</t>
  </si>
  <si>
    <r>
      <rPr>
        <b/>
        <sz val="11"/>
        <color theme="1"/>
        <rFont val="Arial"/>
        <family val="2"/>
      </rPr>
      <t xml:space="preserve">Ext. Data Fig. 3b </t>
    </r>
    <r>
      <rPr>
        <sz val="11"/>
        <color theme="1"/>
        <rFont val="Arial"/>
        <family val="2"/>
      </rPr>
      <t>Vitamin B12 levels in the kidney of WT and OSKM mice with or without vitamin B12 supplementation as detected by histology</t>
    </r>
  </si>
  <si>
    <t>OSKM + B12</t>
  </si>
  <si>
    <t>P value</t>
  </si>
  <si>
    <t>P value summary</t>
  </si>
  <si>
    <t>**</t>
  </si>
  <si>
    <t>Significantly different (P &lt; 0.05)?</t>
  </si>
  <si>
    <t>One- or two-tailed P value?</t>
  </si>
  <si>
    <t>Two-tailed</t>
  </si>
  <si>
    <t>Column C</t>
  </si>
  <si>
    <r>
      <rPr>
        <b/>
        <sz val="11"/>
        <color theme="1"/>
        <rFont val="Arial"/>
        <family val="2"/>
      </rPr>
      <t xml:space="preserve">Ext. Data Fig. 3c </t>
    </r>
    <r>
      <rPr>
        <sz val="11"/>
        <color theme="1"/>
        <rFont val="Arial"/>
        <family val="2"/>
      </rPr>
      <t>Dysplasia score as determined by histopathologic analysis in OSKM mice treated with and without vitamin B12 and antibiotic combinations</t>
    </r>
  </si>
  <si>
    <t>doxy</t>
  </si>
  <si>
    <t>dox b12</t>
  </si>
  <si>
    <t>abx</t>
  </si>
  <si>
    <t>abx b12</t>
  </si>
  <si>
    <t>colon</t>
  </si>
  <si>
    <t>vitamin B12 + B9</t>
  </si>
  <si>
    <t>***</t>
  </si>
  <si>
    <t>Column D</t>
  </si>
  <si>
    <t>ns</t>
  </si>
  <si>
    <t>No</t>
  </si>
  <si>
    <t>stomach</t>
  </si>
  <si>
    <t>Doxy + B12</t>
  </si>
  <si>
    <t>Doxy</t>
  </si>
  <si>
    <r>
      <rPr>
        <b/>
        <sz val="11"/>
        <color theme="1"/>
        <rFont val="Arial"/>
        <family val="2"/>
      </rPr>
      <t xml:space="preserve">Ext. Data Fig. 3d </t>
    </r>
    <r>
      <rPr>
        <sz val="11"/>
        <color theme="1"/>
        <rFont val="Arial"/>
        <family val="2"/>
      </rPr>
      <t>SCA1 and KRT14 analysis in the colon of OSKM mice treated with and without vitamin B12 and antibiotic combinations</t>
    </r>
  </si>
  <si>
    <t>KRT14</t>
  </si>
  <si>
    <t>SCA1</t>
  </si>
  <si>
    <t>Number of values</t>
  </si>
  <si>
    <t>Minimum</t>
  </si>
  <si>
    <t>Maximum</t>
  </si>
  <si>
    <t>Range</t>
  </si>
  <si>
    <t>Mean</t>
  </si>
  <si>
    <t>Std. Deviation</t>
  </si>
  <si>
    <t>Std. Error of Mean</t>
  </si>
  <si>
    <t>Uncorrected Fisher's LSD</t>
  </si>
  <si>
    <t>doxy vs. dox b12</t>
  </si>
  <si>
    <t>doxy vs. abx</t>
  </si>
  <si>
    <t>doxy vs. abx b12</t>
  </si>
  <si>
    <t>Below threshold?</t>
  </si>
  <si>
    <t>Summary</t>
  </si>
  <si>
    <t>Individual P Value</t>
  </si>
  <si>
    <t>****</t>
  </si>
  <si>
    <t>&lt;0,0001</t>
  </si>
  <si>
    <r>
      <rPr>
        <b/>
        <sz val="11"/>
        <color theme="1"/>
        <rFont val="Arial"/>
        <family val="2"/>
      </rPr>
      <t xml:space="preserve">Ext. Data Fig. 3e </t>
    </r>
    <r>
      <rPr>
        <sz val="11"/>
        <color theme="1"/>
        <rFont val="Arial"/>
        <family val="2"/>
      </rPr>
      <t>SCA1 and KRT14 analysis in the stomach of OSKM mice treated with and without vitamin B12 and antibiotic combinations</t>
    </r>
  </si>
  <si>
    <r>
      <rPr>
        <b/>
        <sz val="11"/>
        <color theme="1"/>
        <rFont val="Arial"/>
        <family val="2"/>
      </rPr>
      <t xml:space="preserve">Ext. Data Fig. 3f </t>
    </r>
    <r>
      <rPr>
        <sz val="11"/>
        <color theme="1"/>
        <rFont val="Arial"/>
        <family val="2"/>
      </rPr>
      <t>NANOG levels by histopathologic analysis in the stomach of OSKM mice with and without vitamin B12 supplementation</t>
    </r>
  </si>
  <si>
    <r>
      <rPr>
        <b/>
        <sz val="11"/>
        <color theme="1"/>
        <rFont val="Arial"/>
        <family val="2"/>
      </rPr>
      <t xml:space="preserve">Ext. Data Fig. 3g </t>
    </r>
    <r>
      <rPr>
        <sz val="11"/>
        <color theme="1"/>
        <rFont val="Arial"/>
        <family val="2"/>
      </rPr>
      <t>OSKM transgene expression by qPCR in various tissues of OSKM mice with and without vitamin B12 supplementation</t>
    </r>
  </si>
  <si>
    <t>pancreas</t>
  </si>
  <si>
    <t>kidney</t>
  </si>
  <si>
    <t>WT AVG</t>
  </si>
  <si>
    <t>Log2 Peak Area (corrected) on day 7</t>
  </si>
  <si>
    <t>log2 Relative abundance on Day 7 (relative to WT)</t>
  </si>
  <si>
    <t>Peak Area (corrected) on day 7</t>
  </si>
  <si>
    <t xml:space="preserve"> Relative abundance on Day 7 (relative to WT)</t>
  </si>
  <si>
    <t>Table Analyzed</t>
  </si>
  <si>
    <t>5,00%</t>
  </si>
  <si>
    <t>PC bar d7 VS wt</t>
  </si>
  <si>
    <t>Phosphatidylcholine levels in WT and OSKM mice treated with doxycycline for 7 days</t>
  </si>
  <si>
    <r>
      <rPr>
        <b/>
        <sz val="11"/>
        <color theme="1"/>
        <rFont val="Arial"/>
        <family val="2"/>
      </rPr>
      <t xml:space="preserve">Ext. Data Fig. 3a </t>
    </r>
    <r>
      <rPr>
        <sz val="11"/>
        <color theme="1"/>
        <rFont val="Arial"/>
        <family val="2"/>
      </rPr>
      <t>Phosphatidylcholine levels in WT and OSKM mice treated with doxycycline for 7 days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</si>
</sst>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0" xfId="0" applyFont="1" applyBorder="1"/>
    <xf numFmtId="0" fontId="0" fillId="0" borderId="0" xfId="0" applyBorder="1"/>
    <xf numFmtId="0" fontId="0" fillId="0" borderId="5" xfId="0" applyBorder="1"/>
    <xf numFmtId="0" fontId="2" fillId="0" borderId="8" xfId="0" applyFont="1" applyBorder="1" applyAlignment="1">
      <alignment horizontal="left" vertical="center" wrapText="1"/>
    </xf>
    <xf numFmtId="0" fontId="3" fillId="0" borderId="9" xfId="0" applyFont="1" applyBorder="1"/>
    <xf numFmtId="0" fontId="0" fillId="0" borderId="9" xfId="0" applyBorder="1"/>
    <xf numFmtId="0" fontId="0" fillId="0" borderId="10" xfId="0" applyBorder="1"/>
    <xf numFmtId="0" fontId="4" fillId="0" borderId="0" xfId="0" applyFont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0" xfId="0" applyFont="1" applyBorder="1"/>
    <xf numFmtId="0" fontId="4" fillId="0" borderId="22" xfId="0" applyFont="1" applyBorder="1"/>
    <xf numFmtId="0" fontId="0" fillId="0" borderId="22" xfId="0" applyBorder="1"/>
    <xf numFmtId="0" fontId="0" fillId="0" borderId="15" xfId="0" applyBorder="1"/>
    <xf numFmtId="0" fontId="0" fillId="0" borderId="21" xfId="0" applyBorder="1"/>
    <xf numFmtId="0" fontId="0" fillId="0" borderId="14" xfId="0" applyBorder="1"/>
    <xf numFmtId="0" fontId="5" fillId="0" borderId="17" xfId="0" applyFont="1" applyBorder="1" applyAlignment="1">
      <alignment horizontal="center"/>
    </xf>
    <xf numFmtId="20" fontId="5" fillId="0" borderId="21" xfId="0" applyNumberFormat="1" applyFont="1" applyBorder="1"/>
    <xf numFmtId="20" fontId="5" fillId="0" borderId="14" xfId="0" applyNumberFormat="1" applyFont="1" applyBorder="1"/>
    <xf numFmtId="0" fontId="6" fillId="0" borderId="0" xfId="0" applyFont="1"/>
    <xf numFmtId="0" fontId="6" fillId="0" borderId="17" xfId="0" applyFont="1" applyBorder="1"/>
    <xf numFmtId="0" fontId="5" fillId="0" borderId="20" xfId="0" applyFont="1" applyBorder="1"/>
    <xf numFmtId="20" fontId="5" fillId="0" borderId="23" xfId="0" applyNumberFormat="1" applyFont="1" applyBorder="1"/>
    <xf numFmtId="0" fontId="6" fillId="0" borderId="22" xfId="0" applyFont="1" applyBorder="1"/>
    <xf numFmtId="20" fontId="5" fillId="0" borderId="24" xfId="0" applyNumberFormat="1" applyFont="1" applyBorder="1"/>
    <xf numFmtId="20" fontId="5" fillId="0" borderId="25" xfId="0" applyNumberFormat="1" applyFont="1" applyBorder="1"/>
    <xf numFmtId="0" fontId="6" fillId="0" borderId="21" xfId="0" applyFont="1" applyBorder="1"/>
    <xf numFmtId="0" fontId="6" fillId="0" borderId="0" xfId="0" applyFont="1" applyBorder="1"/>
    <xf numFmtId="0" fontId="6" fillId="0" borderId="14" xfId="0" applyFont="1" applyBorder="1"/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Fill="1" applyBorder="1"/>
    <xf numFmtId="0" fontId="4" fillId="2" borderId="12" xfId="0" applyFont="1" applyFill="1" applyBorder="1"/>
    <xf numFmtId="0" fontId="4" fillId="2" borderId="0" xfId="0" applyFont="1" applyFill="1" applyBorder="1"/>
    <xf numFmtId="0" fontId="4" fillId="2" borderId="15" xfId="0" applyFont="1" applyFill="1" applyBorder="1"/>
    <xf numFmtId="0" fontId="4" fillId="2" borderId="11" xfId="0" applyFont="1" applyFill="1" applyBorder="1"/>
    <xf numFmtId="0" fontId="4" fillId="2" borderId="21" xfId="0" applyFont="1" applyFill="1" applyBorder="1"/>
    <xf numFmtId="0" fontId="4" fillId="2" borderId="14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3" borderId="0" xfId="0" applyFont="1" applyFill="1" applyBorder="1"/>
    <xf numFmtId="0" fontId="4" fillId="3" borderId="22" xfId="0" applyFont="1" applyFill="1" applyBorder="1"/>
    <xf numFmtId="0" fontId="4" fillId="3" borderId="15" xfId="0" applyFont="1" applyFill="1" applyBorder="1"/>
    <xf numFmtId="0" fontId="4" fillId="3" borderId="16" xfId="0" applyFont="1" applyFill="1" applyBorder="1"/>
    <xf numFmtId="0" fontId="6" fillId="3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4" fillId="3" borderId="21" xfId="0" applyFont="1" applyFill="1" applyBorder="1"/>
    <xf numFmtId="0" fontId="4" fillId="2" borderId="22" xfId="0" applyFont="1" applyFill="1" applyBorder="1"/>
    <xf numFmtId="0" fontId="4" fillId="2" borderId="16" xfId="0" applyFont="1" applyFill="1" applyBorder="1"/>
    <xf numFmtId="0" fontId="3" fillId="0" borderId="11" xfId="0" applyFont="1" applyBorder="1" applyAlignment="1">
      <alignment horizontal="center"/>
    </xf>
    <xf numFmtId="0" fontId="7" fillId="0" borderId="0" xfId="0" applyFont="1" applyBorder="1"/>
    <xf numFmtId="0" fontId="9" fillId="0" borderId="0" xfId="0" applyFont="1"/>
    <xf numFmtId="0" fontId="4" fillId="0" borderId="11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8" fillId="3" borderId="0" xfId="0" applyFont="1" applyFill="1" applyBorder="1"/>
    <xf numFmtId="0" fontId="4" fillId="3" borderId="11" xfId="0" applyFont="1" applyFill="1" applyBorder="1"/>
    <xf numFmtId="0" fontId="8" fillId="2" borderId="0" xfId="0" applyFont="1" applyFill="1" applyBorder="1"/>
    <xf numFmtId="0" fontId="8" fillId="2" borderId="15" xfId="0" applyFont="1" applyFill="1" applyBorder="1"/>
    <xf numFmtId="0" fontId="10" fillId="0" borderId="0" xfId="0" applyFont="1" applyBorder="1"/>
    <xf numFmtId="0" fontId="10" fillId="0" borderId="22" xfId="0" applyFont="1" applyBorder="1"/>
    <xf numFmtId="0" fontId="10" fillId="0" borderId="16" xfId="0" applyFont="1" applyBorder="1"/>
    <xf numFmtId="0" fontId="2" fillId="0" borderId="18" xfId="0" applyFont="1" applyBorder="1"/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2" fillId="0" borderId="17" xfId="0" applyFont="1" applyBorder="1"/>
    <xf numFmtId="0" fontId="1" fillId="0" borderId="23" xfId="0" applyFont="1" applyBorder="1"/>
    <xf numFmtId="0" fontId="7" fillId="0" borderId="23" xfId="0" applyFont="1" applyBorder="1" applyAlignment="1">
      <alignment horizontal="left"/>
    </xf>
    <xf numFmtId="0" fontId="12" fillId="0" borderId="23" xfId="0" applyFont="1" applyBorder="1"/>
    <xf numFmtId="0" fontId="7" fillId="0" borderId="24" xfId="0" applyFont="1" applyBorder="1" applyAlignment="1">
      <alignment horizontal="left"/>
    </xf>
    <xf numFmtId="0" fontId="12" fillId="0" borderId="22" xfId="0" applyFont="1" applyBorder="1"/>
    <xf numFmtId="0" fontId="7" fillId="0" borderId="25" xfId="0" applyFont="1" applyBorder="1" applyAlignment="1">
      <alignment horizontal="left"/>
    </xf>
    <xf numFmtId="0" fontId="0" fillId="0" borderId="0" xfId="0" applyFill="1" applyBorder="1"/>
    <xf numFmtId="0" fontId="8" fillId="0" borderId="0" xfId="0" applyFont="1" applyFill="1" applyBorder="1"/>
    <xf numFmtId="0" fontId="0" fillId="0" borderId="22" xfId="0" applyFill="1" applyBorder="1"/>
    <xf numFmtId="0" fontId="4" fillId="0" borderId="22" xfId="0" applyFont="1" applyFill="1" applyBorder="1"/>
    <xf numFmtId="0" fontId="0" fillId="0" borderId="15" xfId="0" applyFill="1" applyBorder="1"/>
    <xf numFmtId="0" fontId="4" fillId="0" borderId="16" xfId="0" applyFont="1" applyFill="1" applyBorder="1"/>
    <xf numFmtId="0" fontId="5" fillId="0" borderId="23" xfId="0" applyFont="1" applyBorder="1"/>
    <xf numFmtId="0" fontId="6" fillId="2" borderId="0" xfId="0" applyFont="1" applyFill="1" applyBorder="1"/>
    <xf numFmtId="0" fontId="13" fillId="3" borderId="0" xfId="0" applyFont="1" applyFill="1" applyBorder="1"/>
    <xf numFmtId="0" fontId="13" fillId="2" borderId="0" xfId="0" applyFont="1" applyFill="1" applyBorder="1"/>
    <xf numFmtId="0" fontId="6" fillId="2" borderId="22" xfId="0" applyFont="1" applyFill="1" applyBorder="1"/>
    <xf numFmtId="0" fontId="8" fillId="3" borderId="22" xfId="0" applyFont="1" applyFill="1" applyBorder="1"/>
    <xf numFmtId="0" fontId="8" fillId="2" borderId="22" xfId="0" applyFont="1" applyFill="1" applyBorder="1"/>
    <xf numFmtId="0" fontId="8" fillId="2" borderId="16" xfId="0" applyFont="1" applyFill="1" applyBorder="1"/>
    <xf numFmtId="0" fontId="0" fillId="0" borderId="13" xfId="0" applyBorder="1"/>
    <xf numFmtId="0" fontId="8" fillId="0" borderId="22" xfId="0" applyFont="1" applyFill="1" applyBorder="1"/>
    <xf numFmtId="0" fontId="6" fillId="0" borderId="18" xfId="0" applyFont="1" applyBorder="1"/>
    <xf numFmtId="0" fontId="4" fillId="0" borderId="0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6" fillId="0" borderId="11" xfId="0" applyFont="1" applyBorder="1"/>
    <xf numFmtId="0" fontId="4" fillId="0" borderId="12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18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B3" sqref="B3"/>
    </sheetView>
  </sheetViews>
  <sheetFormatPr defaultRowHeight="14.4" x14ac:dyDescent="0.3"/>
  <cols>
    <col min="1" max="1" width="18.33203125" customWidth="1"/>
  </cols>
  <sheetData>
    <row r="1" spans="1:15" x14ac:dyDescent="0.3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2"/>
    </row>
    <row r="2" spans="1:15" x14ac:dyDescent="0.3">
      <c r="A2" s="113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5"/>
    </row>
    <row r="3" spans="1:15" x14ac:dyDescent="0.3">
      <c r="A3" s="1" t="s">
        <v>1</v>
      </c>
      <c r="B3" s="2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spans="1:15" x14ac:dyDescent="0.3">
      <c r="A4" s="5" t="s">
        <v>2</v>
      </c>
      <c r="B4" s="6" t="s">
        <v>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8"/>
    </row>
    <row r="5" spans="1:15" x14ac:dyDescent="0.3">
      <c r="A5" s="5" t="s">
        <v>3</v>
      </c>
      <c r="B5" s="6" t="s">
        <v>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8"/>
    </row>
    <row r="6" spans="1:15" x14ac:dyDescent="0.3">
      <c r="A6" s="5" t="s">
        <v>4</v>
      </c>
      <c r="B6" s="6" t="s">
        <v>10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8"/>
    </row>
    <row r="7" spans="1:15" x14ac:dyDescent="0.3">
      <c r="A7" s="5" t="s">
        <v>5</v>
      </c>
      <c r="B7" s="6" t="s">
        <v>11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  <c r="O7" s="8"/>
    </row>
    <row r="8" spans="1:15" x14ac:dyDescent="0.3">
      <c r="A8" s="5" t="s">
        <v>6</v>
      </c>
      <c r="B8" s="6" t="s">
        <v>13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  <c r="O8" s="8"/>
    </row>
    <row r="9" spans="1:15" x14ac:dyDescent="0.3">
      <c r="A9" s="9" t="s">
        <v>7</v>
      </c>
      <c r="B9" s="10" t="s">
        <v>12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2"/>
    </row>
  </sheetData>
  <mergeCells count="1">
    <mergeCell ref="A1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opLeftCell="A24" workbookViewId="0">
      <selection activeCell="F44" sqref="F44"/>
    </sheetView>
  </sheetViews>
  <sheetFormatPr defaultRowHeight="14.4" x14ac:dyDescent="0.3"/>
  <sheetData>
    <row r="1" spans="1:16" x14ac:dyDescent="0.3">
      <c r="A1" s="119" t="s">
        <v>91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ht="15" thickBot="1" x14ac:dyDescent="0.3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15" thickBot="1" x14ac:dyDescent="0.35">
      <c r="A3" s="40"/>
      <c r="B3" s="120" t="s">
        <v>83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2"/>
      <c r="N3" s="108"/>
      <c r="O3" s="108"/>
      <c r="P3" s="39"/>
    </row>
    <row r="4" spans="1:16" ht="15" thickBot="1" x14ac:dyDescent="0.35">
      <c r="A4" s="26" t="s">
        <v>15</v>
      </c>
      <c r="B4" s="116" t="s">
        <v>14</v>
      </c>
      <c r="C4" s="117"/>
      <c r="D4" s="117"/>
      <c r="E4" s="117"/>
      <c r="F4" s="117"/>
      <c r="G4" s="118"/>
      <c r="H4" s="117" t="s">
        <v>16</v>
      </c>
      <c r="I4" s="117"/>
      <c r="J4" s="117"/>
      <c r="K4" s="117"/>
      <c r="L4" s="117"/>
      <c r="M4" s="118"/>
    </row>
    <row r="5" spans="1:16" x14ac:dyDescent="0.3">
      <c r="A5" s="27">
        <v>0.75069444444444444</v>
      </c>
      <c r="B5" s="45">
        <v>0.13300000000000001</v>
      </c>
      <c r="C5" s="42">
        <v>0.376</v>
      </c>
      <c r="D5" s="42">
        <v>0.28999999999999998</v>
      </c>
      <c r="E5" s="48">
        <v>0.56699999999999995</v>
      </c>
      <c r="F5" s="48">
        <v>-0.105</v>
      </c>
      <c r="G5" s="49">
        <v>-0.55800000000000005</v>
      </c>
      <c r="H5" s="48">
        <v>-0.63200000000000001</v>
      </c>
      <c r="I5" s="42">
        <v>-0.55300000000000005</v>
      </c>
      <c r="J5" s="42">
        <v>-0.255</v>
      </c>
      <c r="K5" s="42">
        <v>-0.56799999999999995</v>
      </c>
      <c r="L5" s="48">
        <v>-0.73699999999999999</v>
      </c>
      <c r="M5" s="49">
        <v>-0.42</v>
      </c>
    </row>
    <row r="6" spans="1:16" x14ac:dyDescent="0.3">
      <c r="A6" s="27">
        <v>0.8340277777777777</v>
      </c>
      <c r="B6" s="46">
        <v>0.12</v>
      </c>
      <c r="C6" s="43">
        <v>1.6E-2</v>
      </c>
      <c r="D6" s="43">
        <v>4.0000000000000001E-3</v>
      </c>
      <c r="E6" s="50">
        <v>0.44800000000000001</v>
      </c>
      <c r="F6" s="50">
        <v>0.191</v>
      </c>
      <c r="G6" s="51">
        <v>-0.32</v>
      </c>
      <c r="H6" s="50">
        <v>-0.248</v>
      </c>
      <c r="I6" s="43">
        <v>-0.34499999999999997</v>
      </c>
      <c r="J6" s="43">
        <v>-0.373</v>
      </c>
      <c r="K6" s="43">
        <v>-0.45800000000000002</v>
      </c>
      <c r="L6" s="50">
        <v>-0.58099999999999996</v>
      </c>
      <c r="M6" s="51">
        <v>-0.36099999999999999</v>
      </c>
    </row>
    <row r="7" spans="1:16" x14ac:dyDescent="0.3">
      <c r="A7" s="27">
        <v>0.83472222222222225</v>
      </c>
      <c r="B7" s="46">
        <v>0.57999999999999996</v>
      </c>
      <c r="C7" s="43">
        <v>1.083</v>
      </c>
      <c r="D7" s="43">
        <v>0.93799999999999994</v>
      </c>
      <c r="E7" s="50">
        <v>0.74199999999999999</v>
      </c>
      <c r="F7" s="50">
        <v>0.28899999999999998</v>
      </c>
      <c r="G7" s="51">
        <v>-0.59</v>
      </c>
      <c r="H7" s="50">
        <v>-1.448</v>
      </c>
      <c r="I7" s="43">
        <v>-0.90200000000000002</v>
      </c>
      <c r="J7" s="43">
        <v>-0.83599999999999997</v>
      </c>
      <c r="K7" s="43">
        <v>-1.3779999999999999</v>
      </c>
      <c r="L7" s="50">
        <v>-1.145</v>
      </c>
      <c r="M7" s="51">
        <v>-1.3680000000000001</v>
      </c>
      <c r="O7" s="54" t="s">
        <v>17</v>
      </c>
    </row>
    <row r="8" spans="1:16" ht="15" thickBot="1" x14ac:dyDescent="0.35">
      <c r="A8" s="28">
        <v>0.8354166666666667</v>
      </c>
      <c r="B8" s="47">
        <v>0.38500000000000001</v>
      </c>
      <c r="C8" s="44">
        <v>0.71599999999999997</v>
      </c>
      <c r="D8" s="44">
        <v>0.70399999999999996</v>
      </c>
      <c r="E8" s="52">
        <v>0.63500000000000001</v>
      </c>
      <c r="F8" s="52">
        <v>6.2E-2</v>
      </c>
      <c r="G8" s="53">
        <v>-0.77800000000000002</v>
      </c>
      <c r="H8" s="52">
        <v>-1.8720000000000001</v>
      </c>
      <c r="I8" s="44">
        <v>-1.101</v>
      </c>
      <c r="J8" s="44">
        <v>-1.5509999999999999</v>
      </c>
      <c r="K8" s="44">
        <v>-1.3320000000000001</v>
      </c>
      <c r="L8" s="52">
        <v>-1.377</v>
      </c>
      <c r="M8" s="53">
        <v>-1.5349999999999999</v>
      </c>
      <c r="O8" s="55" t="s">
        <v>18</v>
      </c>
    </row>
    <row r="9" spans="1:16" ht="15" thickBot="1" x14ac:dyDescent="0.35">
      <c r="A9" s="40"/>
      <c r="B9" s="120" t="s">
        <v>85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2"/>
      <c r="N9" s="108"/>
      <c r="O9" s="108"/>
    </row>
    <row r="10" spans="1:16" ht="15" thickBot="1" x14ac:dyDescent="0.35">
      <c r="A10" s="26" t="s">
        <v>15</v>
      </c>
      <c r="B10" s="116" t="s">
        <v>14</v>
      </c>
      <c r="C10" s="117"/>
      <c r="D10" s="117"/>
      <c r="E10" s="117"/>
      <c r="F10" s="117"/>
      <c r="G10" s="118"/>
      <c r="H10" s="117" t="s">
        <v>16</v>
      </c>
      <c r="I10" s="117"/>
      <c r="J10" s="117"/>
      <c r="K10" s="117"/>
      <c r="L10" s="117"/>
      <c r="M10" s="118"/>
    </row>
    <row r="11" spans="1:16" x14ac:dyDescent="0.3">
      <c r="A11" s="27">
        <v>0.75069444444444444</v>
      </c>
      <c r="B11" s="45">
        <f>2^B5</f>
        <v>1.0965715885878942</v>
      </c>
      <c r="C11" s="42">
        <f t="shared" ref="C11:G11" si="0">2^C5</f>
        <v>1.2977387669391833</v>
      </c>
      <c r="D11" s="42">
        <f t="shared" si="0"/>
        <v>1.2226402776920684</v>
      </c>
      <c r="E11" s="48">
        <f t="shared" si="0"/>
        <v>1.4814397980203198</v>
      </c>
      <c r="F11" s="48">
        <f t="shared" si="0"/>
        <v>0.92980494261316182</v>
      </c>
      <c r="G11" s="49">
        <f t="shared" si="0"/>
        <v>0.67924314227447247</v>
      </c>
      <c r="H11" s="48">
        <f>2^H5</f>
        <v>0.64528124522588948</v>
      </c>
      <c r="I11" s="42">
        <f t="shared" ref="I11:M11" si="1">2^I5</f>
        <v>0.68160130364125382</v>
      </c>
      <c r="J11" s="42">
        <f t="shared" si="1"/>
        <v>0.8379871346679485</v>
      </c>
      <c r="K11" s="42">
        <f t="shared" si="1"/>
        <v>0.67455126716984948</v>
      </c>
      <c r="L11" s="48">
        <f t="shared" si="1"/>
        <v>0.59998569118660772</v>
      </c>
      <c r="M11" s="49">
        <f t="shared" si="1"/>
        <v>0.74742462431746925</v>
      </c>
    </row>
    <row r="12" spans="1:16" x14ac:dyDescent="0.3">
      <c r="A12" s="27">
        <v>0.8340277777777777</v>
      </c>
      <c r="B12" s="46">
        <f t="shared" ref="B12:M14" si="2">2^B6</f>
        <v>1.086734862526058</v>
      </c>
      <c r="C12" s="43">
        <f t="shared" si="2"/>
        <v>1.0111520808513041</v>
      </c>
      <c r="D12" s="43">
        <f t="shared" si="2"/>
        <v>1.0027764359010778</v>
      </c>
      <c r="E12" s="50">
        <f t="shared" si="2"/>
        <v>1.3641478348793545</v>
      </c>
      <c r="F12" s="50">
        <f t="shared" si="2"/>
        <v>1.1415547071267738</v>
      </c>
      <c r="G12" s="51">
        <f t="shared" si="2"/>
        <v>0.80106987758962211</v>
      </c>
      <c r="H12" s="50">
        <f t="shared" si="2"/>
        <v>0.84206295360841599</v>
      </c>
      <c r="I12" s="43">
        <f t="shared" si="2"/>
        <v>0.78730797656920337</v>
      </c>
      <c r="J12" s="43">
        <f t="shared" si="2"/>
        <v>0.77217513309178498</v>
      </c>
      <c r="K12" s="43">
        <f t="shared" si="2"/>
        <v>0.72799477449954331</v>
      </c>
      <c r="L12" s="50">
        <f t="shared" si="2"/>
        <v>0.668500247702567</v>
      </c>
      <c r="M12" s="51">
        <f t="shared" si="2"/>
        <v>0.77862469106166199</v>
      </c>
    </row>
    <row r="13" spans="1:16" x14ac:dyDescent="0.3">
      <c r="A13" s="27">
        <v>0.83472222222222225</v>
      </c>
      <c r="B13" s="46">
        <f t="shared" si="2"/>
        <v>1.4948492486349383</v>
      </c>
      <c r="C13" s="43">
        <f t="shared" si="2"/>
        <v>2.1184366693677528</v>
      </c>
      <c r="D13" s="43">
        <f t="shared" si="2"/>
        <v>1.9158704364453927</v>
      </c>
      <c r="E13" s="50">
        <f t="shared" si="2"/>
        <v>1.6724927998281256</v>
      </c>
      <c r="F13" s="50">
        <f t="shared" si="2"/>
        <v>1.2217931016735006</v>
      </c>
      <c r="G13" s="51">
        <f t="shared" si="2"/>
        <v>0.66434290704825583</v>
      </c>
      <c r="H13" s="50">
        <f t="shared" si="2"/>
        <v>0.36652918929730227</v>
      </c>
      <c r="I13" s="43">
        <f t="shared" si="2"/>
        <v>0.535144349213312</v>
      </c>
      <c r="J13" s="43">
        <f t="shared" si="2"/>
        <v>0.56019460709708802</v>
      </c>
      <c r="K13" s="43">
        <f t="shared" si="2"/>
        <v>0.38475180504021567</v>
      </c>
      <c r="L13" s="50">
        <f t="shared" si="2"/>
        <v>0.452189688780544</v>
      </c>
      <c r="M13" s="51">
        <f t="shared" si="2"/>
        <v>0.38742796547958575</v>
      </c>
    </row>
    <row r="14" spans="1:16" ht="15" thickBot="1" x14ac:dyDescent="0.35">
      <c r="A14" s="28">
        <v>0.8354166666666667</v>
      </c>
      <c r="B14" s="47">
        <f t="shared" si="2"/>
        <v>1.3058597870889177</v>
      </c>
      <c r="C14" s="44">
        <f t="shared" si="2"/>
        <v>1.6426214015041316</v>
      </c>
      <c r="D14" s="44">
        <f t="shared" si="2"/>
        <v>1.6290151261404306</v>
      </c>
      <c r="E14" s="52">
        <f t="shared" si="2"/>
        <v>1.5529377500020793</v>
      </c>
      <c r="F14" s="52">
        <f t="shared" si="2"/>
        <v>1.043911927421719</v>
      </c>
      <c r="G14" s="53">
        <f t="shared" si="2"/>
        <v>0.58317468489423374</v>
      </c>
      <c r="H14" s="52">
        <f t="shared" si="2"/>
        <v>0.27319443477523814</v>
      </c>
      <c r="I14" s="44">
        <f t="shared" si="2"/>
        <v>0.46619324321841632</v>
      </c>
      <c r="J14" s="44">
        <f t="shared" si="2"/>
        <v>0.34127342947129163</v>
      </c>
      <c r="K14" s="44">
        <f t="shared" si="2"/>
        <v>0.39721720004805233</v>
      </c>
      <c r="L14" s="52">
        <f t="shared" si="2"/>
        <v>0.38501858711803577</v>
      </c>
      <c r="M14" s="53">
        <f t="shared" si="2"/>
        <v>0.34507933834915727</v>
      </c>
    </row>
    <row r="15" spans="1:16" ht="15" thickBot="1" x14ac:dyDescent="0.3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6" ht="15" thickBot="1" x14ac:dyDescent="0.35">
      <c r="A16" s="30"/>
      <c r="B16" s="31" t="s">
        <v>82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x14ac:dyDescent="0.3">
      <c r="A17" s="32">
        <v>0.75069444444444444</v>
      </c>
      <c r="B17" s="33">
        <f>AVERAGE(B11:G11)</f>
        <v>1.1179064193545167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x14ac:dyDescent="0.3">
      <c r="A18" s="32">
        <v>0.8340277777777777</v>
      </c>
      <c r="B18" s="33">
        <f t="shared" ref="B18:B20" si="3">AVERAGE(B12:G12)</f>
        <v>1.0679059664790318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x14ac:dyDescent="0.3">
      <c r="A19" s="32">
        <v>0.83472222222222225</v>
      </c>
      <c r="B19" s="33">
        <f t="shared" si="3"/>
        <v>1.514630860499661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15" thickBot="1" x14ac:dyDescent="0.35">
      <c r="A20" s="34">
        <v>0.8354166666666667</v>
      </c>
      <c r="B20" s="33">
        <f t="shared" si="3"/>
        <v>1.2929201128419185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ht="15" thickBot="1" x14ac:dyDescent="0.35">
      <c r="A21" s="34"/>
      <c r="B21" s="116" t="s">
        <v>86</v>
      </c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</row>
    <row r="22" spans="1:13" ht="15" thickBot="1" x14ac:dyDescent="0.35">
      <c r="A22" s="26" t="s">
        <v>15</v>
      </c>
      <c r="B22" s="116" t="s">
        <v>14</v>
      </c>
      <c r="C22" s="117"/>
      <c r="D22" s="117"/>
      <c r="E22" s="117"/>
      <c r="F22" s="117"/>
      <c r="G22" s="118"/>
      <c r="H22" s="117" t="s">
        <v>16</v>
      </c>
      <c r="I22" s="117"/>
      <c r="J22" s="117"/>
      <c r="K22" s="117"/>
      <c r="L22" s="117"/>
      <c r="M22" s="118"/>
    </row>
    <row r="23" spans="1:13" x14ac:dyDescent="0.3">
      <c r="A23" s="35">
        <v>0.75069444444444444</v>
      </c>
      <c r="B23" s="45">
        <f>B11/$B17</f>
        <v>0.98091536966131621</v>
      </c>
      <c r="C23" s="42">
        <f t="shared" ref="C23:M23" si="4">C11/$B17</f>
        <v>1.1608652964784856</v>
      </c>
      <c r="D23" s="42">
        <f t="shared" si="4"/>
        <v>1.093687500603159</v>
      </c>
      <c r="E23" s="48">
        <f t="shared" si="4"/>
        <v>1.325191243535133</v>
      </c>
      <c r="F23" s="48">
        <f t="shared" si="4"/>
        <v>0.83173772555133429</v>
      </c>
      <c r="G23" s="49">
        <f t="shared" si="4"/>
        <v>0.60760286417057163</v>
      </c>
      <c r="H23" s="48">
        <f t="shared" si="4"/>
        <v>0.57722295359792031</v>
      </c>
      <c r="I23" s="42">
        <f t="shared" si="4"/>
        <v>0.60971230850862534</v>
      </c>
      <c r="J23" s="42">
        <f t="shared" si="4"/>
        <v>0.74960400992401965</v>
      </c>
      <c r="K23" s="42">
        <f t="shared" si="4"/>
        <v>0.60340584461384328</v>
      </c>
      <c r="L23" s="48">
        <f t="shared" si="4"/>
        <v>0.53670475524511407</v>
      </c>
      <c r="M23" s="49">
        <f t="shared" si="4"/>
        <v>0.66859319472289547</v>
      </c>
    </row>
    <row r="24" spans="1:13" x14ac:dyDescent="0.3">
      <c r="A24" s="32">
        <v>0.8340277777777777</v>
      </c>
      <c r="B24" s="46">
        <f t="shared" ref="B24:M26" si="5">B12/$B18</f>
        <v>1.0176316048772596</v>
      </c>
      <c r="C24" s="43">
        <f t="shared" si="5"/>
        <v>0.94685497842581634</v>
      </c>
      <c r="D24" s="43">
        <f t="shared" si="5"/>
        <v>0.93901192368772779</v>
      </c>
      <c r="E24" s="50">
        <f t="shared" si="5"/>
        <v>1.2774044510464297</v>
      </c>
      <c r="F24" s="50">
        <f t="shared" si="5"/>
        <v>1.0689655671562239</v>
      </c>
      <c r="G24" s="51">
        <f t="shared" si="5"/>
        <v>0.75013147480654241</v>
      </c>
      <c r="H24" s="50">
        <f t="shared" si="5"/>
        <v>0.78851788457064476</v>
      </c>
      <c r="I24" s="43">
        <f t="shared" si="5"/>
        <v>0.73724466505699782</v>
      </c>
      <c r="J24" s="43">
        <f t="shared" si="5"/>
        <v>0.72307408829047548</v>
      </c>
      <c r="K24" s="43">
        <f t="shared" si="5"/>
        <v>0.68170306876344</v>
      </c>
      <c r="L24" s="50">
        <f t="shared" si="5"/>
        <v>0.62599167781285447</v>
      </c>
      <c r="M24" s="51">
        <f t="shared" si="5"/>
        <v>0.72911353199837203</v>
      </c>
    </row>
    <row r="25" spans="1:13" x14ac:dyDescent="0.3">
      <c r="A25" s="32">
        <v>0.83472222222222225</v>
      </c>
      <c r="B25" s="46">
        <f t="shared" si="5"/>
        <v>0.98693964821356084</v>
      </c>
      <c r="C25" s="43">
        <f t="shared" si="5"/>
        <v>1.3986488223730649</v>
      </c>
      <c r="D25" s="43">
        <f t="shared" si="5"/>
        <v>1.2649091514043012</v>
      </c>
      <c r="E25" s="50">
        <f t="shared" si="5"/>
        <v>1.1042246949044652</v>
      </c>
      <c r="F25" s="50">
        <f t="shared" si="5"/>
        <v>0.80666064157074135</v>
      </c>
      <c r="G25" s="51">
        <f t="shared" si="5"/>
        <v>0.43861704153386655</v>
      </c>
      <c r="H25" s="50">
        <f t="shared" si="5"/>
        <v>0.24199242129292683</v>
      </c>
      <c r="I25" s="43">
        <f t="shared" si="5"/>
        <v>0.35331668142346806</v>
      </c>
      <c r="J25" s="43">
        <f t="shared" si="5"/>
        <v>0.36985553490722195</v>
      </c>
      <c r="K25" s="43">
        <f t="shared" si="5"/>
        <v>0.25402348194152735</v>
      </c>
      <c r="L25" s="50">
        <f t="shared" si="5"/>
        <v>0.29854778518864411</v>
      </c>
      <c r="M25" s="51">
        <f t="shared" si="5"/>
        <v>0.25579035498575359</v>
      </c>
    </row>
    <row r="26" spans="1:13" ht="15" thickBot="1" x14ac:dyDescent="0.35">
      <c r="A26" s="34">
        <v>0.8354166666666667</v>
      </c>
      <c r="B26" s="47">
        <f t="shared" si="5"/>
        <v>1.010008100360166</v>
      </c>
      <c r="C26" s="44">
        <f t="shared" si="5"/>
        <v>1.2704740108756976</v>
      </c>
      <c r="D26" s="44">
        <f t="shared" si="5"/>
        <v>1.2599503325536134</v>
      </c>
      <c r="E26" s="52">
        <f t="shared" si="5"/>
        <v>1.2011088191586918</v>
      </c>
      <c r="F26" s="52">
        <f t="shared" si="5"/>
        <v>0.80740636413114175</v>
      </c>
      <c r="G26" s="53">
        <f t="shared" si="5"/>
        <v>0.45105237292069006</v>
      </c>
      <c r="H26" s="52">
        <f t="shared" si="5"/>
        <v>0.21130032092604689</v>
      </c>
      <c r="I26" s="44">
        <f t="shared" si="5"/>
        <v>0.36057389670711726</v>
      </c>
      <c r="J26" s="44">
        <f t="shared" si="5"/>
        <v>0.2639555422501329</v>
      </c>
      <c r="K26" s="44">
        <f t="shared" si="5"/>
        <v>0.30722485952743384</v>
      </c>
      <c r="L26" s="52">
        <f t="shared" si="5"/>
        <v>0.2977899278492474</v>
      </c>
      <c r="M26" s="53">
        <f t="shared" si="5"/>
        <v>0.26689919579845617</v>
      </c>
    </row>
    <row r="27" spans="1:13" ht="15" thickBot="1" x14ac:dyDescent="0.35">
      <c r="A27" s="34"/>
      <c r="B27" s="116" t="s">
        <v>84</v>
      </c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8"/>
    </row>
    <row r="28" spans="1:13" ht="15" thickBot="1" x14ac:dyDescent="0.35">
      <c r="A28" s="26" t="s">
        <v>15</v>
      </c>
      <c r="B28" s="116" t="s">
        <v>14</v>
      </c>
      <c r="C28" s="117"/>
      <c r="D28" s="117"/>
      <c r="E28" s="117"/>
      <c r="F28" s="117"/>
      <c r="G28" s="118"/>
      <c r="H28" s="117" t="s">
        <v>16</v>
      </c>
      <c r="I28" s="117"/>
      <c r="J28" s="117"/>
      <c r="K28" s="117"/>
      <c r="L28" s="117"/>
      <c r="M28" s="118"/>
    </row>
    <row r="29" spans="1:13" x14ac:dyDescent="0.3">
      <c r="A29" s="35">
        <v>0.75069444444444444</v>
      </c>
      <c r="B29" s="45">
        <f>LOG(B23,2)</f>
        <v>-2.7799424331532065E-2</v>
      </c>
      <c r="C29" s="42">
        <f t="shared" ref="C29:M29" si="6">LOG(C23,2)</f>
        <v>0.21520057566846779</v>
      </c>
      <c r="D29" s="42">
        <f t="shared" si="6"/>
        <v>0.1292005756684676</v>
      </c>
      <c r="E29" s="48">
        <f t="shared" si="6"/>
        <v>0.40620057566846779</v>
      </c>
      <c r="F29" s="48">
        <f t="shared" si="6"/>
        <v>-0.2657994243315322</v>
      </c>
      <c r="G29" s="49">
        <f t="shared" si="6"/>
        <v>-0.71879942433153199</v>
      </c>
      <c r="H29" s="48">
        <f t="shared" si="6"/>
        <v>-0.79279942433153217</v>
      </c>
      <c r="I29" s="42">
        <f t="shared" si="6"/>
        <v>-0.71379942433153221</v>
      </c>
      <c r="J29" s="42">
        <f t="shared" si="6"/>
        <v>-0.4157994243315325</v>
      </c>
      <c r="K29" s="42">
        <f t="shared" si="6"/>
        <v>-0.72879942433153222</v>
      </c>
      <c r="L29" s="48">
        <f t="shared" si="6"/>
        <v>-0.89779942433153226</v>
      </c>
      <c r="M29" s="49">
        <f t="shared" si="6"/>
        <v>-0.58079942433153209</v>
      </c>
    </row>
    <row r="30" spans="1:13" x14ac:dyDescent="0.3">
      <c r="A30" s="32">
        <v>0.8340277777777777</v>
      </c>
      <c r="B30" s="46">
        <f t="shared" ref="B30:M31" si="7">LOG(B24,2)</f>
        <v>2.521538262527135E-2</v>
      </c>
      <c r="C30" s="43">
        <f t="shared" si="7"/>
        <v>-7.8784617374728583E-2</v>
      </c>
      <c r="D30" s="43">
        <f t="shared" si="7"/>
        <v>-9.0784617374728482E-2</v>
      </c>
      <c r="E30" s="50">
        <f t="shared" si="7"/>
        <v>0.35321538262527152</v>
      </c>
      <c r="F30" s="50">
        <f t="shared" si="7"/>
        <v>9.6215382625271365E-2</v>
      </c>
      <c r="G30" s="51">
        <f t="shared" si="7"/>
        <v>-0.41478461737472849</v>
      </c>
      <c r="H30" s="50">
        <f t="shared" si="7"/>
        <v>-0.3427846173747286</v>
      </c>
      <c r="I30" s="43">
        <f t="shared" si="7"/>
        <v>-0.43978461737472874</v>
      </c>
      <c r="J30" s="43">
        <f t="shared" si="7"/>
        <v>-0.46778461737472865</v>
      </c>
      <c r="K30" s="43">
        <f t="shared" si="7"/>
        <v>-0.55278461737472873</v>
      </c>
      <c r="L30" s="50">
        <f t="shared" si="7"/>
        <v>-0.67578461737472861</v>
      </c>
      <c r="M30" s="51">
        <f t="shared" si="7"/>
        <v>-0.4557846173747287</v>
      </c>
    </row>
    <row r="31" spans="1:13" x14ac:dyDescent="0.3">
      <c r="A31" s="32">
        <v>0.83472222222222225</v>
      </c>
      <c r="B31" s="46">
        <f t="shared" si="7"/>
        <v>-1.8966228934271585E-2</v>
      </c>
      <c r="C31" s="43">
        <f t="shared" si="7"/>
        <v>0.48403377106572837</v>
      </c>
      <c r="D31" s="43">
        <f t="shared" si="7"/>
        <v>0.33903377106572824</v>
      </c>
      <c r="E31" s="50">
        <f t="shared" si="7"/>
        <v>0.14303377106572851</v>
      </c>
      <c r="F31" s="50">
        <f t="shared" si="7"/>
        <v>-0.30996622893427156</v>
      </c>
      <c r="G31" s="51">
        <f t="shared" si="7"/>
        <v>-1.1889662289342715</v>
      </c>
      <c r="H31" s="50">
        <f t="shared" si="7"/>
        <v>-2.0469662289342718</v>
      </c>
      <c r="I31" s="43">
        <f t="shared" si="7"/>
        <v>-1.5009662289342713</v>
      </c>
      <c r="J31" s="43">
        <f t="shared" si="7"/>
        <v>-1.4349662289342717</v>
      </c>
      <c r="K31" s="43">
        <f t="shared" si="7"/>
        <v>-1.9769662289342713</v>
      </c>
      <c r="L31" s="50">
        <f t="shared" si="7"/>
        <v>-1.7439662289342717</v>
      </c>
      <c r="M31" s="51">
        <f t="shared" si="7"/>
        <v>-1.9669662289342718</v>
      </c>
    </row>
    <row r="32" spans="1:13" ht="15" thickBot="1" x14ac:dyDescent="0.35">
      <c r="A32" s="34">
        <v>0.8354166666666667</v>
      </c>
      <c r="B32" s="47">
        <f t="shared" ref="B32:M32" si="8">LOG(B26,2)</f>
        <v>1.4366863573681851E-2</v>
      </c>
      <c r="C32" s="44">
        <f t="shared" si="8"/>
        <v>0.34536686357368207</v>
      </c>
      <c r="D32" s="44">
        <f t="shared" si="8"/>
        <v>0.33336686357368195</v>
      </c>
      <c r="E32" s="52">
        <f t="shared" si="8"/>
        <v>0.26436686357368194</v>
      </c>
      <c r="F32" s="52">
        <f t="shared" si="8"/>
        <v>-0.30863313642631796</v>
      </c>
      <c r="G32" s="53">
        <f t="shared" si="8"/>
        <v>-1.148633136426318</v>
      </c>
      <c r="H32" s="52">
        <f t="shared" si="8"/>
        <v>-2.2426331364263179</v>
      </c>
      <c r="I32" s="44">
        <f t="shared" si="8"/>
        <v>-1.4716331364263178</v>
      </c>
      <c r="J32" s="44">
        <f t="shared" si="8"/>
        <v>-1.9216331364263177</v>
      </c>
      <c r="K32" s="44">
        <f t="shared" si="8"/>
        <v>-1.7026331364263181</v>
      </c>
      <c r="L32" s="52">
        <f t="shared" si="8"/>
        <v>-1.7476331364263182</v>
      </c>
      <c r="M32" s="53">
        <f t="shared" si="8"/>
        <v>-1.9056331364263182</v>
      </c>
    </row>
    <row r="33" spans="2:6" ht="15" thickBot="1" x14ac:dyDescent="0.35"/>
    <row r="34" spans="2:6" ht="15" thickBot="1" x14ac:dyDescent="0.35">
      <c r="B34" s="109" t="s">
        <v>15</v>
      </c>
      <c r="C34" s="31" t="s">
        <v>20</v>
      </c>
      <c r="E34" s="56" t="s">
        <v>87</v>
      </c>
      <c r="F34" s="13" t="s">
        <v>89</v>
      </c>
    </row>
    <row r="35" spans="2:6" x14ac:dyDescent="0.3">
      <c r="B35" s="32">
        <v>0.75069444444444444</v>
      </c>
      <c r="C35" s="21">
        <v>4.633E-3</v>
      </c>
      <c r="E35" s="56"/>
      <c r="F35" s="13"/>
    </row>
    <row r="36" spans="2:6" x14ac:dyDescent="0.3">
      <c r="B36" s="32">
        <v>0.8340277777777777</v>
      </c>
      <c r="C36" s="21">
        <v>1.9350000000000001E-3</v>
      </c>
      <c r="E36" s="56" t="s">
        <v>21</v>
      </c>
      <c r="F36" s="13" t="s">
        <v>14</v>
      </c>
    </row>
    <row r="37" spans="2:6" x14ac:dyDescent="0.3">
      <c r="B37" s="32">
        <v>0.83472222222222225</v>
      </c>
      <c r="C37" s="21">
        <v>9.2999999999999997E-5</v>
      </c>
      <c r="E37" s="56" t="s">
        <v>22</v>
      </c>
      <c r="F37" s="13" t="s">
        <v>23</v>
      </c>
    </row>
    <row r="38" spans="2:6" ht="15" thickBot="1" x14ac:dyDescent="0.35">
      <c r="B38" s="34">
        <v>0.8354166666666667</v>
      </c>
      <c r="C38" s="18">
        <v>5.0000000000000002E-5</v>
      </c>
      <c r="E38" s="56" t="s">
        <v>24</v>
      </c>
      <c r="F38" s="13" t="s">
        <v>16</v>
      </c>
    </row>
    <row r="39" spans="2:6" x14ac:dyDescent="0.3">
      <c r="E39" s="56"/>
      <c r="F39" s="13"/>
    </row>
    <row r="40" spans="2:6" x14ac:dyDescent="0.3">
      <c r="E40" s="56" t="s">
        <v>25</v>
      </c>
      <c r="F40" s="13"/>
    </row>
    <row r="41" spans="2:6" x14ac:dyDescent="0.3">
      <c r="E41" s="56" t="s">
        <v>26</v>
      </c>
      <c r="F41" s="13" t="s">
        <v>27</v>
      </c>
    </row>
    <row r="42" spans="2:6" x14ac:dyDescent="0.3">
      <c r="E42" s="56" t="s">
        <v>28</v>
      </c>
      <c r="F42" s="13" t="s">
        <v>29</v>
      </c>
    </row>
    <row r="43" spans="2:6" x14ac:dyDescent="0.3">
      <c r="E43" s="56" t="s">
        <v>30</v>
      </c>
      <c r="F43" s="13" t="s">
        <v>31</v>
      </c>
    </row>
    <row r="44" spans="2:6" x14ac:dyDescent="0.3">
      <c r="E44" s="56" t="s">
        <v>32</v>
      </c>
      <c r="F44" s="13" t="s">
        <v>33</v>
      </c>
    </row>
    <row r="45" spans="2:6" x14ac:dyDescent="0.3">
      <c r="E45" s="56" t="s">
        <v>34</v>
      </c>
      <c r="F45" s="13" t="s">
        <v>88</v>
      </c>
    </row>
  </sheetData>
  <mergeCells count="13">
    <mergeCell ref="B21:M21"/>
    <mergeCell ref="B22:G22"/>
    <mergeCell ref="H22:M22"/>
    <mergeCell ref="B27:M27"/>
    <mergeCell ref="B28:G28"/>
    <mergeCell ref="H28:M28"/>
    <mergeCell ref="B10:G10"/>
    <mergeCell ref="H10:M10"/>
    <mergeCell ref="A1:P2"/>
    <mergeCell ref="B4:G4"/>
    <mergeCell ref="H4:M4"/>
    <mergeCell ref="B3:M3"/>
    <mergeCell ref="B9:M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sqref="A1:P2"/>
    </sheetView>
  </sheetViews>
  <sheetFormatPr defaultRowHeight="14.4" x14ac:dyDescent="0.3"/>
  <cols>
    <col min="2" max="2" width="9" bestFit="1" customWidth="1"/>
    <col min="3" max="3" width="11.6640625" bestFit="1" customWidth="1"/>
  </cols>
  <sheetData>
    <row r="1" spans="1:16" x14ac:dyDescent="0.3">
      <c r="A1" s="119" t="s">
        <v>35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ht="15" thickBot="1" x14ac:dyDescent="0.3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15" thickBot="1" x14ac:dyDescent="0.35">
      <c r="A3" s="57" t="s">
        <v>14</v>
      </c>
      <c r="B3" s="58" t="s">
        <v>16</v>
      </c>
      <c r="C3" s="59" t="s">
        <v>36</v>
      </c>
    </row>
    <row r="4" spans="1:16" x14ac:dyDescent="0.3">
      <c r="A4" s="60">
        <v>0.62358199999999997</v>
      </c>
      <c r="B4" s="50">
        <v>0.18360899999999999</v>
      </c>
      <c r="C4" s="61">
        <v>1.9291290000000001</v>
      </c>
    </row>
    <row r="5" spans="1:16" x14ac:dyDescent="0.3">
      <c r="A5" s="60">
        <v>0.48267100000000002</v>
      </c>
      <c r="B5" s="50">
        <v>0.32162400000000002</v>
      </c>
      <c r="C5" s="61">
        <v>2.3178350000000001</v>
      </c>
      <c r="E5" s="54" t="s">
        <v>17</v>
      </c>
    </row>
    <row r="6" spans="1:16" x14ac:dyDescent="0.3">
      <c r="A6" s="46">
        <v>0.666327</v>
      </c>
      <c r="B6" s="50">
        <v>0.35427599999999998</v>
      </c>
      <c r="C6" s="51">
        <v>2.3402910000000001</v>
      </c>
      <c r="E6" s="55" t="s">
        <v>18</v>
      </c>
    </row>
    <row r="7" spans="1:16" x14ac:dyDescent="0.3">
      <c r="A7" s="19"/>
      <c r="B7" s="50">
        <v>0.11637400000000001</v>
      </c>
      <c r="C7" s="61">
        <v>3.3950079999999998</v>
      </c>
    </row>
    <row r="8" spans="1:16" ht="15" thickBot="1" x14ac:dyDescent="0.35">
      <c r="A8" s="16"/>
      <c r="B8" s="52">
        <v>0.155228</v>
      </c>
      <c r="C8" s="62">
        <v>3.508054</v>
      </c>
    </row>
    <row r="10" spans="1:16" x14ac:dyDescent="0.3">
      <c r="A10" s="56" t="s">
        <v>24</v>
      </c>
      <c r="B10" s="13" t="s">
        <v>16</v>
      </c>
      <c r="D10" s="56" t="s">
        <v>43</v>
      </c>
      <c r="E10" s="13" t="s">
        <v>36</v>
      </c>
    </row>
    <row r="11" spans="1:16" x14ac:dyDescent="0.3">
      <c r="A11" s="56" t="s">
        <v>22</v>
      </c>
      <c r="B11" s="13" t="s">
        <v>23</v>
      </c>
      <c r="D11" s="56" t="s">
        <v>22</v>
      </c>
      <c r="E11" s="13" t="s">
        <v>23</v>
      </c>
    </row>
    <row r="12" spans="1:16" x14ac:dyDescent="0.3">
      <c r="A12" s="56" t="s">
        <v>21</v>
      </c>
      <c r="B12" s="13" t="s">
        <v>14</v>
      </c>
      <c r="D12" s="56" t="s">
        <v>21</v>
      </c>
      <c r="E12" s="13" t="s">
        <v>14</v>
      </c>
    </row>
    <row r="13" spans="1:16" x14ac:dyDescent="0.3">
      <c r="A13" s="56"/>
      <c r="B13" s="13"/>
      <c r="D13" s="56"/>
      <c r="E13" s="13"/>
    </row>
    <row r="14" spans="1:16" x14ac:dyDescent="0.3">
      <c r="A14" s="56" t="s">
        <v>27</v>
      </c>
      <c r="B14" s="13"/>
      <c r="D14" s="56" t="s">
        <v>27</v>
      </c>
      <c r="E14" s="13"/>
    </row>
    <row r="15" spans="1:16" x14ac:dyDescent="0.3">
      <c r="A15" s="56" t="s">
        <v>37</v>
      </c>
      <c r="B15" s="13">
        <v>2.8E-3</v>
      </c>
      <c r="D15" s="56" t="s">
        <v>37</v>
      </c>
      <c r="E15" s="13">
        <v>2.5000000000000001E-3</v>
      </c>
    </row>
    <row r="16" spans="1:16" x14ac:dyDescent="0.3">
      <c r="A16" s="56" t="s">
        <v>38</v>
      </c>
      <c r="B16" s="13" t="s">
        <v>39</v>
      </c>
      <c r="D16" s="56" t="s">
        <v>38</v>
      </c>
      <c r="E16" s="13" t="s">
        <v>39</v>
      </c>
    </row>
    <row r="17" spans="1:5" x14ac:dyDescent="0.3">
      <c r="A17" s="56" t="s">
        <v>40</v>
      </c>
      <c r="B17" s="13" t="s">
        <v>19</v>
      </c>
      <c r="D17" s="56" t="s">
        <v>40</v>
      </c>
      <c r="E17" s="13" t="s">
        <v>19</v>
      </c>
    </row>
    <row r="18" spans="1:5" x14ac:dyDescent="0.3">
      <c r="A18" s="56" t="s">
        <v>41</v>
      </c>
      <c r="B18" s="13" t="s">
        <v>42</v>
      </c>
      <c r="D18" s="56" t="s">
        <v>41</v>
      </c>
      <c r="E18" s="13" t="s">
        <v>42</v>
      </c>
    </row>
  </sheetData>
  <mergeCells count="1">
    <mergeCell ref="A1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D3" sqref="D3"/>
    </sheetView>
  </sheetViews>
  <sheetFormatPr defaultRowHeight="14.4" x14ac:dyDescent="0.3"/>
  <sheetData>
    <row r="1" spans="1:16" x14ac:dyDescent="0.3">
      <c r="A1" s="119" t="s">
        <v>44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ht="15" thickBot="1" x14ac:dyDescent="0.3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15" thickBot="1" x14ac:dyDescent="0.35">
      <c r="A3" s="63" t="s">
        <v>49</v>
      </c>
      <c r="B3" s="57" t="s">
        <v>45</v>
      </c>
      <c r="C3" s="58" t="s">
        <v>46</v>
      </c>
      <c r="D3" s="58" t="s">
        <v>47</v>
      </c>
      <c r="E3" s="59" t="s">
        <v>48</v>
      </c>
      <c r="F3" s="63" t="s">
        <v>55</v>
      </c>
      <c r="G3" s="57" t="s">
        <v>45</v>
      </c>
      <c r="H3" s="58" t="s">
        <v>46</v>
      </c>
      <c r="I3" s="58" t="s">
        <v>47</v>
      </c>
      <c r="J3" s="59" t="s">
        <v>48</v>
      </c>
    </row>
    <row r="4" spans="1:16" x14ac:dyDescent="0.3">
      <c r="A4" s="24"/>
      <c r="B4" s="60">
        <v>8.5</v>
      </c>
      <c r="C4" s="50">
        <v>10.5</v>
      </c>
      <c r="D4" s="43">
        <v>6.5</v>
      </c>
      <c r="E4" s="51">
        <v>11.5</v>
      </c>
      <c r="F4" s="24"/>
      <c r="G4" s="70">
        <v>4</v>
      </c>
      <c r="H4" s="48">
        <v>3.5</v>
      </c>
      <c r="I4" s="42">
        <v>2</v>
      </c>
      <c r="J4" s="49">
        <v>0</v>
      </c>
    </row>
    <row r="5" spans="1:16" x14ac:dyDescent="0.3">
      <c r="A5" s="24"/>
      <c r="B5" s="60">
        <v>10</v>
      </c>
      <c r="C5" s="50">
        <v>9.5</v>
      </c>
      <c r="D5" s="43">
        <v>6</v>
      </c>
      <c r="E5" s="61">
        <v>5.5</v>
      </c>
      <c r="F5" s="24"/>
      <c r="G5" s="60">
        <v>3.5</v>
      </c>
      <c r="H5" s="50">
        <v>4</v>
      </c>
      <c r="I5" s="43">
        <v>1</v>
      </c>
      <c r="J5" s="61">
        <v>1</v>
      </c>
    </row>
    <row r="6" spans="1:16" x14ac:dyDescent="0.3">
      <c r="A6" s="24"/>
      <c r="B6" s="46">
        <v>10</v>
      </c>
      <c r="C6" s="43">
        <v>11.5</v>
      </c>
      <c r="D6" s="43">
        <v>5</v>
      </c>
      <c r="E6" s="61">
        <v>8</v>
      </c>
      <c r="F6" s="24"/>
      <c r="G6" s="46">
        <v>4.5</v>
      </c>
      <c r="H6" s="43">
        <v>3.5</v>
      </c>
      <c r="I6" s="43">
        <v>0</v>
      </c>
      <c r="J6" s="61">
        <v>2.5</v>
      </c>
    </row>
    <row r="7" spans="1:16" x14ac:dyDescent="0.3">
      <c r="A7" s="24"/>
      <c r="B7" s="46">
        <v>9</v>
      </c>
      <c r="C7" s="43">
        <v>12.5</v>
      </c>
      <c r="D7" s="43">
        <v>6</v>
      </c>
      <c r="E7" s="61">
        <v>8.5</v>
      </c>
      <c r="F7" s="24"/>
      <c r="G7" s="46">
        <v>3.5</v>
      </c>
      <c r="H7" s="43">
        <v>4</v>
      </c>
      <c r="I7" s="43">
        <v>0</v>
      </c>
      <c r="J7" s="51">
        <v>1.5</v>
      </c>
    </row>
    <row r="8" spans="1:16" x14ac:dyDescent="0.3">
      <c r="A8" s="24"/>
      <c r="B8" s="46">
        <v>9.5</v>
      </c>
      <c r="C8" s="43">
        <v>13</v>
      </c>
      <c r="D8" s="43">
        <v>2</v>
      </c>
      <c r="E8" s="51">
        <v>6.5</v>
      </c>
      <c r="F8" s="24"/>
      <c r="G8" s="46">
        <v>3</v>
      </c>
      <c r="H8" s="43">
        <v>4.5</v>
      </c>
      <c r="I8" s="43">
        <v>1</v>
      </c>
      <c r="J8" s="51">
        <v>3.5</v>
      </c>
      <c r="L8" s="54" t="s">
        <v>17</v>
      </c>
    </row>
    <row r="9" spans="1:16" x14ac:dyDescent="0.3">
      <c r="A9" s="24"/>
      <c r="B9" s="19"/>
      <c r="C9" s="69">
        <v>11.5</v>
      </c>
      <c r="D9" s="43">
        <v>5.5</v>
      </c>
      <c r="E9" s="51">
        <v>10.5</v>
      </c>
      <c r="F9" s="24"/>
      <c r="G9" s="19"/>
      <c r="H9" s="69">
        <v>4.5</v>
      </c>
      <c r="I9" s="7"/>
      <c r="J9" s="61">
        <v>1</v>
      </c>
      <c r="L9" s="55" t="s">
        <v>18</v>
      </c>
    </row>
    <row r="10" spans="1:16" x14ac:dyDescent="0.3">
      <c r="A10" s="24"/>
      <c r="B10" s="19"/>
      <c r="C10" s="69">
        <v>12</v>
      </c>
      <c r="D10" s="43">
        <v>0</v>
      </c>
      <c r="E10" s="61">
        <v>4.5</v>
      </c>
      <c r="F10" s="24"/>
      <c r="G10" s="19"/>
      <c r="H10" s="69">
        <v>4</v>
      </c>
      <c r="I10" s="20"/>
      <c r="J10" s="61">
        <v>1</v>
      </c>
      <c r="L10" s="65" t="s">
        <v>50</v>
      </c>
    </row>
    <row r="11" spans="1:16" x14ac:dyDescent="0.3">
      <c r="A11" s="24"/>
      <c r="B11" s="19"/>
      <c r="C11" s="71">
        <v>13.5</v>
      </c>
      <c r="D11" s="43">
        <v>3</v>
      </c>
      <c r="E11" s="61">
        <v>6</v>
      </c>
      <c r="F11" s="24"/>
      <c r="G11" s="19"/>
      <c r="H11" s="71">
        <v>4.5</v>
      </c>
      <c r="I11" s="20"/>
      <c r="J11" s="61">
        <v>0</v>
      </c>
    </row>
    <row r="12" spans="1:16" x14ac:dyDescent="0.3">
      <c r="A12" s="24"/>
      <c r="B12" s="19"/>
      <c r="C12" s="71">
        <v>11</v>
      </c>
      <c r="D12" s="43">
        <v>0</v>
      </c>
      <c r="E12" s="21"/>
      <c r="F12" s="24"/>
      <c r="G12" s="19"/>
      <c r="H12" s="71">
        <v>4</v>
      </c>
      <c r="I12" s="20"/>
      <c r="J12" s="22"/>
    </row>
    <row r="13" spans="1:16" ht="15" thickBot="1" x14ac:dyDescent="0.35">
      <c r="A13" s="25"/>
      <c r="B13" s="16"/>
      <c r="C13" s="72">
        <v>12</v>
      </c>
      <c r="D13" s="44">
        <v>0</v>
      </c>
      <c r="E13" s="18"/>
      <c r="F13" s="25"/>
      <c r="G13" s="16"/>
      <c r="H13" s="72">
        <v>5</v>
      </c>
      <c r="I13" s="17"/>
      <c r="J13" s="18"/>
    </row>
    <row r="14" spans="1:16" ht="15" thickBot="1" x14ac:dyDescent="0.35"/>
    <row r="15" spans="1:16" x14ac:dyDescent="0.3">
      <c r="A15" s="66" t="s">
        <v>24</v>
      </c>
      <c r="B15" s="15" t="s">
        <v>46</v>
      </c>
      <c r="C15" s="66" t="s">
        <v>43</v>
      </c>
      <c r="D15" s="15" t="s">
        <v>47</v>
      </c>
      <c r="F15" s="66" t="s">
        <v>24</v>
      </c>
      <c r="G15" s="15" t="s">
        <v>56</v>
      </c>
      <c r="H15" s="66" t="s">
        <v>43</v>
      </c>
      <c r="I15" s="15" t="s">
        <v>45</v>
      </c>
    </row>
    <row r="16" spans="1:16" x14ac:dyDescent="0.3">
      <c r="A16" s="67" t="s">
        <v>22</v>
      </c>
      <c r="B16" s="21" t="s">
        <v>23</v>
      </c>
      <c r="C16" s="67" t="s">
        <v>22</v>
      </c>
      <c r="D16" s="21" t="s">
        <v>23</v>
      </c>
      <c r="F16" s="67" t="s">
        <v>22</v>
      </c>
      <c r="G16" s="21" t="s">
        <v>23</v>
      </c>
      <c r="H16" s="67" t="s">
        <v>22</v>
      </c>
      <c r="I16" s="21" t="s">
        <v>23</v>
      </c>
    </row>
    <row r="17" spans="1:9" x14ac:dyDescent="0.3">
      <c r="A17" s="67" t="s">
        <v>21</v>
      </c>
      <c r="B17" s="21" t="s">
        <v>45</v>
      </c>
      <c r="C17" s="67" t="s">
        <v>21</v>
      </c>
      <c r="D17" s="21" t="s">
        <v>45</v>
      </c>
      <c r="F17" s="67" t="s">
        <v>21</v>
      </c>
      <c r="G17" s="21" t="s">
        <v>57</v>
      </c>
      <c r="H17" s="67" t="s">
        <v>21</v>
      </c>
      <c r="I17" s="21" t="s">
        <v>57</v>
      </c>
    </row>
    <row r="18" spans="1:9" x14ac:dyDescent="0.3">
      <c r="A18" s="67"/>
      <c r="B18" s="21"/>
      <c r="C18" s="67"/>
      <c r="D18" s="21"/>
      <c r="F18" s="67"/>
      <c r="G18" s="21"/>
      <c r="H18" s="67"/>
      <c r="I18" s="21"/>
    </row>
    <row r="19" spans="1:9" x14ac:dyDescent="0.3">
      <c r="A19" s="67" t="s">
        <v>27</v>
      </c>
      <c r="B19" s="21"/>
      <c r="C19" s="67" t="s">
        <v>27</v>
      </c>
      <c r="D19" s="21"/>
      <c r="F19" s="67" t="s">
        <v>27</v>
      </c>
      <c r="G19" s="21"/>
      <c r="H19" s="67" t="s">
        <v>27</v>
      </c>
      <c r="I19" s="21"/>
    </row>
    <row r="20" spans="1:9" x14ac:dyDescent="0.3">
      <c r="A20" s="67" t="s">
        <v>37</v>
      </c>
      <c r="B20" s="21">
        <v>1.5E-3</v>
      </c>
      <c r="C20" s="67" t="s">
        <v>37</v>
      </c>
      <c r="D20" s="21">
        <v>4.0000000000000002E-4</v>
      </c>
      <c r="F20" s="67" t="s">
        <v>37</v>
      </c>
      <c r="G20" s="21">
        <v>0.12820000000000001</v>
      </c>
      <c r="H20" s="67" t="s">
        <v>37</v>
      </c>
      <c r="I20" s="21">
        <v>2.0000000000000001E-4</v>
      </c>
    </row>
    <row r="21" spans="1:9" x14ac:dyDescent="0.3">
      <c r="A21" s="67" t="s">
        <v>38</v>
      </c>
      <c r="B21" s="21" t="s">
        <v>39</v>
      </c>
      <c r="C21" s="67" t="s">
        <v>38</v>
      </c>
      <c r="D21" s="21" t="s">
        <v>51</v>
      </c>
      <c r="F21" s="67" t="s">
        <v>38</v>
      </c>
      <c r="G21" s="21" t="s">
        <v>53</v>
      </c>
      <c r="H21" s="67" t="s">
        <v>38</v>
      </c>
      <c r="I21" s="21" t="s">
        <v>51</v>
      </c>
    </row>
    <row r="22" spans="1:9" x14ac:dyDescent="0.3">
      <c r="A22" s="67" t="s">
        <v>40</v>
      </c>
      <c r="B22" s="21" t="s">
        <v>19</v>
      </c>
      <c r="C22" s="67" t="s">
        <v>40</v>
      </c>
      <c r="D22" s="21" t="s">
        <v>19</v>
      </c>
      <c r="F22" s="67" t="s">
        <v>40</v>
      </c>
      <c r="G22" s="21" t="s">
        <v>54</v>
      </c>
      <c r="H22" s="67" t="s">
        <v>40</v>
      </c>
      <c r="I22" s="21" t="s">
        <v>19</v>
      </c>
    </row>
    <row r="23" spans="1:9" ht="15" thickBot="1" x14ac:dyDescent="0.35">
      <c r="A23" s="68" t="s">
        <v>41</v>
      </c>
      <c r="B23" s="18" t="s">
        <v>42</v>
      </c>
      <c r="C23" s="68" t="s">
        <v>41</v>
      </c>
      <c r="D23" s="18" t="s">
        <v>42</v>
      </c>
      <c r="F23" s="68" t="s">
        <v>41</v>
      </c>
      <c r="G23" s="18" t="s">
        <v>42</v>
      </c>
      <c r="H23" s="68" t="s">
        <v>41</v>
      </c>
      <c r="I23" s="18" t="s">
        <v>42</v>
      </c>
    </row>
    <row r="24" spans="1:9" x14ac:dyDescent="0.3">
      <c r="A24" s="66" t="s">
        <v>52</v>
      </c>
      <c r="B24" s="15" t="s">
        <v>48</v>
      </c>
      <c r="C24" s="66" t="s">
        <v>52</v>
      </c>
      <c r="D24" s="15" t="s">
        <v>48</v>
      </c>
      <c r="F24" s="66" t="s">
        <v>52</v>
      </c>
      <c r="G24" s="15" t="s">
        <v>56</v>
      </c>
      <c r="H24" s="66" t="s">
        <v>52</v>
      </c>
      <c r="I24" s="15" t="s">
        <v>56</v>
      </c>
    </row>
    <row r="25" spans="1:9" x14ac:dyDescent="0.3">
      <c r="A25" s="67" t="s">
        <v>22</v>
      </c>
      <c r="B25" s="21" t="s">
        <v>23</v>
      </c>
      <c r="C25" s="67" t="s">
        <v>22</v>
      </c>
      <c r="D25" s="21" t="s">
        <v>23</v>
      </c>
      <c r="F25" s="67" t="s">
        <v>22</v>
      </c>
      <c r="G25" s="21" t="s">
        <v>23</v>
      </c>
      <c r="H25" s="67" t="s">
        <v>22</v>
      </c>
      <c r="I25" s="21" t="s">
        <v>23</v>
      </c>
    </row>
    <row r="26" spans="1:9" x14ac:dyDescent="0.3">
      <c r="A26" s="67" t="s">
        <v>21</v>
      </c>
      <c r="B26" s="21" t="s">
        <v>45</v>
      </c>
      <c r="C26" s="67" t="s">
        <v>43</v>
      </c>
      <c r="D26" s="21" t="s">
        <v>47</v>
      </c>
      <c r="F26" s="67" t="s">
        <v>21</v>
      </c>
      <c r="G26" s="21" t="s">
        <v>57</v>
      </c>
      <c r="H26" s="67" t="s">
        <v>43</v>
      </c>
      <c r="I26" s="21" t="s">
        <v>45</v>
      </c>
    </row>
    <row r="27" spans="1:9" x14ac:dyDescent="0.3">
      <c r="A27" s="67"/>
      <c r="B27" s="21"/>
      <c r="C27" s="67"/>
      <c r="D27" s="21"/>
      <c r="F27" s="67"/>
      <c r="G27" s="21"/>
      <c r="H27" s="67"/>
      <c r="I27" s="21"/>
    </row>
    <row r="28" spans="1:9" x14ac:dyDescent="0.3">
      <c r="A28" s="67" t="s">
        <v>27</v>
      </c>
      <c r="B28" s="21"/>
      <c r="C28" s="67" t="s">
        <v>27</v>
      </c>
      <c r="D28" s="21"/>
      <c r="F28" s="67" t="s">
        <v>27</v>
      </c>
      <c r="G28" s="21"/>
      <c r="H28" s="67" t="s">
        <v>27</v>
      </c>
      <c r="I28" s="21"/>
    </row>
    <row r="29" spans="1:9" x14ac:dyDescent="0.3">
      <c r="A29" s="67" t="s">
        <v>37</v>
      </c>
      <c r="B29" s="21">
        <v>0.14810000000000001</v>
      </c>
      <c r="C29" s="67" t="s">
        <v>37</v>
      </c>
      <c r="D29" s="21">
        <v>3.5999999999999999E-3</v>
      </c>
      <c r="F29" s="67" t="s">
        <v>37</v>
      </c>
      <c r="G29" s="21">
        <v>1.6999999999999999E-3</v>
      </c>
      <c r="H29" s="67" t="s">
        <v>37</v>
      </c>
      <c r="I29" s="21">
        <v>0.42180000000000001</v>
      </c>
    </row>
    <row r="30" spans="1:9" x14ac:dyDescent="0.3">
      <c r="A30" s="67" t="s">
        <v>38</v>
      </c>
      <c r="B30" s="21" t="s">
        <v>53</v>
      </c>
      <c r="C30" s="67" t="s">
        <v>38</v>
      </c>
      <c r="D30" s="21" t="s">
        <v>39</v>
      </c>
      <c r="F30" s="67" t="s">
        <v>38</v>
      </c>
      <c r="G30" s="21" t="s">
        <v>39</v>
      </c>
      <c r="H30" s="67" t="s">
        <v>38</v>
      </c>
      <c r="I30" s="21" t="s">
        <v>53</v>
      </c>
    </row>
    <row r="31" spans="1:9" x14ac:dyDescent="0.3">
      <c r="A31" s="67" t="s">
        <v>40</v>
      </c>
      <c r="B31" s="21" t="s">
        <v>54</v>
      </c>
      <c r="C31" s="67" t="s">
        <v>40</v>
      </c>
      <c r="D31" s="21" t="s">
        <v>19</v>
      </c>
      <c r="F31" s="67" t="s">
        <v>40</v>
      </c>
      <c r="G31" s="21" t="s">
        <v>19</v>
      </c>
      <c r="H31" s="67" t="s">
        <v>40</v>
      </c>
      <c r="I31" s="21" t="s">
        <v>54</v>
      </c>
    </row>
    <row r="32" spans="1:9" ht="15" thickBot="1" x14ac:dyDescent="0.35">
      <c r="A32" s="68" t="s">
        <v>41</v>
      </c>
      <c r="B32" s="18" t="s">
        <v>42</v>
      </c>
      <c r="C32" s="68" t="s">
        <v>41</v>
      </c>
      <c r="D32" s="18" t="s">
        <v>42</v>
      </c>
      <c r="F32" s="68" t="s">
        <v>41</v>
      </c>
      <c r="G32" s="18" t="s">
        <v>42</v>
      </c>
      <c r="H32" s="68" t="s">
        <v>41</v>
      </c>
      <c r="I32" s="18" t="s">
        <v>42</v>
      </c>
    </row>
  </sheetData>
  <mergeCells count="1">
    <mergeCell ref="A1:P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D3" sqref="D3"/>
    </sheetView>
  </sheetViews>
  <sheetFormatPr defaultRowHeight="14.4" x14ac:dyDescent="0.3"/>
  <sheetData>
    <row r="1" spans="1:16" x14ac:dyDescent="0.3">
      <c r="A1" s="119" t="s">
        <v>58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ht="15" thickBot="1" x14ac:dyDescent="0.3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15" thickBot="1" x14ac:dyDescent="0.35">
      <c r="A3" s="76" t="s">
        <v>60</v>
      </c>
      <c r="B3" s="77" t="s">
        <v>45</v>
      </c>
      <c r="C3" s="77" t="s">
        <v>46</v>
      </c>
      <c r="D3" s="77" t="s">
        <v>47</v>
      </c>
      <c r="E3" s="78" t="s">
        <v>48</v>
      </c>
      <c r="F3" s="79" t="s">
        <v>59</v>
      </c>
      <c r="G3" s="77" t="s">
        <v>45</v>
      </c>
      <c r="H3" s="77" t="s">
        <v>46</v>
      </c>
      <c r="I3" s="77" t="s">
        <v>47</v>
      </c>
      <c r="J3" s="78" t="s">
        <v>48</v>
      </c>
    </row>
    <row r="4" spans="1:16" x14ac:dyDescent="0.3">
      <c r="B4" s="70">
        <v>3.8111000000000002</v>
      </c>
      <c r="C4" s="48">
        <v>3.3408000000000002</v>
      </c>
      <c r="D4" s="42">
        <v>0.42759999999999998</v>
      </c>
      <c r="E4" s="49">
        <v>1.7458</v>
      </c>
      <c r="F4" s="80"/>
      <c r="G4" s="70">
        <v>0.49070000000000003</v>
      </c>
      <c r="H4" s="48">
        <v>1.0759000000000001</v>
      </c>
      <c r="I4" s="42">
        <v>9.7799999999999998E-2</v>
      </c>
      <c r="J4" s="49">
        <v>0.15579999999999999</v>
      </c>
    </row>
    <row r="5" spans="1:16" x14ac:dyDescent="0.3">
      <c r="B5" s="60">
        <v>7.8422000000000001</v>
      </c>
      <c r="C5" s="7"/>
      <c r="D5" s="43">
        <v>0.61429999999999996</v>
      </c>
      <c r="E5" s="61">
        <v>0.80979999999999996</v>
      </c>
      <c r="F5" s="80"/>
      <c r="G5" s="60">
        <v>0.58150000000000002</v>
      </c>
      <c r="H5" s="7"/>
      <c r="I5" s="43">
        <v>0.19139999999999999</v>
      </c>
      <c r="J5" s="61">
        <v>0.15359999999999999</v>
      </c>
    </row>
    <row r="6" spans="1:16" x14ac:dyDescent="0.3">
      <c r="B6" s="46">
        <v>5.3670999999999998</v>
      </c>
      <c r="C6" s="7"/>
      <c r="D6" s="7"/>
      <c r="E6" s="61">
        <v>1.2804</v>
      </c>
      <c r="F6" s="80"/>
      <c r="G6" s="46">
        <v>0.41589999999999999</v>
      </c>
      <c r="H6" s="7"/>
      <c r="I6" s="7"/>
      <c r="J6" s="61">
        <v>0.27339999999999998</v>
      </c>
    </row>
    <row r="7" spans="1:16" x14ac:dyDescent="0.3">
      <c r="B7" s="46">
        <v>3.0568</v>
      </c>
      <c r="C7" s="43">
        <v>2.9773999999999998</v>
      </c>
      <c r="D7" s="7"/>
      <c r="E7" s="61">
        <v>2.9500999999999999</v>
      </c>
      <c r="F7" s="80"/>
      <c r="G7" s="46">
        <v>0.18529999999999999</v>
      </c>
      <c r="H7" s="43">
        <v>1.6080000000000001</v>
      </c>
      <c r="I7" s="7"/>
      <c r="J7" s="61">
        <v>0.64610000000000001</v>
      </c>
    </row>
    <row r="8" spans="1:16" x14ac:dyDescent="0.3">
      <c r="B8" s="46">
        <v>4.8966000000000003</v>
      </c>
      <c r="C8" s="7"/>
      <c r="D8" s="7"/>
      <c r="E8" s="22"/>
      <c r="F8" s="80"/>
      <c r="G8" s="46">
        <v>0.84419999999999995</v>
      </c>
      <c r="H8" s="7"/>
      <c r="I8" s="7"/>
      <c r="J8" s="22"/>
    </row>
    <row r="9" spans="1:16" x14ac:dyDescent="0.3">
      <c r="B9" s="19"/>
      <c r="C9" s="69">
        <v>1.6822999999999999</v>
      </c>
      <c r="D9" s="43">
        <v>0.88700000000000001</v>
      </c>
      <c r="E9" s="22"/>
      <c r="F9" s="80"/>
      <c r="G9" s="19"/>
      <c r="H9" s="69">
        <v>3.8</v>
      </c>
      <c r="I9" s="43">
        <v>0.3256</v>
      </c>
      <c r="J9" s="22"/>
      <c r="L9" s="54" t="s">
        <v>17</v>
      </c>
    </row>
    <row r="10" spans="1:16" x14ac:dyDescent="0.3">
      <c r="B10" s="19"/>
      <c r="C10" s="7"/>
      <c r="D10" s="43">
        <v>0.69169999999999998</v>
      </c>
      <c r="E10" s="61">
        <v>0.35549999999999998</v>
      </c>
      <c r="F10" s="80"/>
      <c r="G10" s="19"/>
      <c r="H10" s="7"/>
      <c r="I10" s="43">
        <v>0.1187</v>
      </c>
      <c r="J10" s="61">
        <v>7.3300000000000004E-2</v>
      </c>
      <c r="L10" s="55" t="s">
        <v>18</v>
      </c>
    </row>
    <row r="11" spans="1:16" x14ac:dyDescent="0.3">
      <c r="B11" s="19"/>
      <c r="C11" s="71">
        <v>2.5680999999999998</v>
      </c>
      <c r="D11" s="7"/>
      <c r="E11" s="22"/>
      <c r="F11" s="80"/>
      <c r="G11" s="19"/>
      <c r="H11" s="71">
        <v>0.97629999999999995</v>
      </c>
      <c r="I11" s="7"/>
      <c r="J11" s="22"/>
      <c r="L11" s="65" t="s">
        <v>50</v>
      </c>
    </row>
    <row r="12" spans="1:16" x14ac:dyDescent="0.3">
      <c r="B12" s="19"/>
      <c r="C12" s="71">
        <v>3.9493999999999998</v>
      </c>
      <c r="D12" s="43">
        <v>0.50060000000000004</v>
      </c>
      <c r="E12" s="21"/>
      <c r="F12" s="80"/>
      <c r="G12" s="19"/>
      <c r="H12" s="71">
        <v>1.25</v>
      </c>
      <c r="I12" s="43">
        <v>8.8400000000000006E-2</v>
      </c>
      <c r="J12" s="22"/>
    </row>
    <row r="13" spans="1:16" ht="15" thickBot="1" x14ac:dyDescent="0.35">
      <c r="B13" s="16"/>
      <c r="C13" s="23"/>
      <c r="D13" s="23"/>
      <c r="E13" s="18"/>
      <c r="F13" s="80"/>
      <c r="G13" s="19"/>
      <c r="H13" s="7"/>
      <c r="I13" s="7"/>
      <c r="J13" s="22"/>
    </row>
    <row r="14" spans="1:16" x14ac:dyDescent="0.3">
      <c r="A14" s="85" t="s">
        <v>61</v>
      </c>
      <c r="B14" s="14">
        <v>5</v>
      </c>
      <c r="C14" s="14">
        <v>5</v>
      </c>
      <c r="D14" s="14">
        <v>5</v>
      </c>
      <c r="E14" s="15">
        <v>5</v>
      </c>
      <c r="F14" s="85" t="s">
        <v>61</v>
      </c>
      <c r="G14" s="14">
        <v>5</v>
      </c>
      <c r="H14" s="14">
        <v>5</v>
      </c>
      <c r="I14" s="14">
        <v>5</v>
      </c>
      <c r="J14" s="15">
        <v>5</v>
      </c>
    </row>
    <row r="15" spans="1:16" x14ac:dyDescent="0.3">
      <c r="A15" s="81"/>
      <c r="B15" s="20"/>
      <c r="C15" s="20"/>
      <c r="D15" s="20"/>
      <c r="E15" s="21"/>
      <c r="F15" s="81"/>
      <c r="G15" s="20"/>
      <c r="H15" s="20"/>
      <c r="I15" s="20"/>
      <c r="J15" s="21"/>
    </row>
    <row r="16" spans="1:16" x14ac:dyDescent="0.3">
      <c r="A16" s="81" t="s">
        <v>62</v>
      </c>
      <c r="B16" s="20">
        <v>3.0569999999999999</v>
      </c>
      <c r="C16" s="20">
        <v>1.6819999999999999</v>
      </c>
      <c r="D16" s="20">
        <v>0.42759999999999998</v>
      </c>
      <c r="E16" s="21">
        <v>0.35549999999999998</v>
      </c>
      <c r="F16" s="81" t="s">
        <v>62</v>
      </c>
      <c r="G16" s="20">
        <v>0.18529999999999999</v>
      </c>
      <c r="H16" s="20">
        <v>0.97629999999999995</v>
      </c>
      <c r="I16" s="20">
        <v>8.8400000000000006E-2</v>
      </c>
      <c r="J16" s="21">
        <v>7.3300000000000004E-2</v>
      </c>
    </row>
    <row r="17" spans="1:10" x14ac:dyDescent="0.3">
      <c r="A17" s="81" t="s">
        <v>63</v>
      </c>
      <c r="B17" s="20">
        <v>7.8419999999999996</v>
      </c>
      <c r="C17" s="20">
        <v>3.9489999999999998</v>
      </c>
      <c r="D17" s="20">
        <v>0.88700000000000001</v>
      </c>
      <c r="E17" s="21">
        <v>2.95</v>
      </c>
      <c r="F17" s="81" t="s">
        <v>63</v>
      </c>
      <c r="G17" s="20">
        <v>0.84419999999999995</v>
      </c>
      <c r="H17" s="20">
        <v>3.8</v>
      </c>
      <c r="I17" s="20">
        <v>0.3256</v>
      </c>
      <c r="J17" s="21">
        <v>0.64610000000000001</v>
      </c>
    </row>
    <row r="18" spans="1:10" x14ac:dyDescent="0.3">
      <c r="A18" s="81" t="s">
        <v>64</v>
      </c>
      <c r="B18" s="20">
        <v>4.7850000000000001</v>
      </c>
      <c r="C18" s="20">
        <v>2.2669999999999999</v>
      </c>
      <c r="D18" s="20">
        <v>0.45939999999999998</v>
      </c>
      <c r="E18" s="21">
        <v>2.5950000000000002</v>
      </c>
      <c r="F18" s="81" t="s">
        <v>64</v>
      </c>
      <c r="G18" s="20">
        <v>0.65890000000000004</v>
      </c>
      <c r="H18" s="20">
        <v>2.8239999999999998</v>
      </c>
      <c r="I18" s="20">
        <v>0.23719999999999999</v>
      </c>
      <c r="J18" s="21">
        <v>0.57279999999999998</v>
      </c>
    </row>
    <row r="19" spans="1:10" x14ac:dyDescent="0.3">
      <c r="A19" s="81"/>
      <c r="B19" s="20"/>
      <c r="C19" s="20"/>
      <c r="D19" s="20"/>
      <c r="E19" s="21"/>
      <c r="F19" s="81"/>
      <c r="G19" s="20"/>
      <c r="H19" s="20"/>
      <c r="I19" s="20"/>
      <c r="J19" s="21"/>
    </row>
    <row r="20" spans="1:10" x14ac:dyDescent="0.3">
      <c r="A20" s="81" t="s">
        <v>65</v>
      </c>
      <c r="B20" s="20">
        <v>4.9950000000000001</v>
      </c>
      <c r="C20" s="20">
        <v>2.9039999999999999</v>
      </c>
      <c r="D20" s="20">
        <v>0.62419999999999998</v>
      </c>
      <c r="E20" s="21">
        <v>1.4279999999999999</v>
      </c>
      <c r="F20" s="81" t="s">
        <v>65</v>
      </c>
      <c r="G20" s="20">
        <v>0.50349999999999995</v>
      </c>
      <c r="H20" s="20">
        <v>1.742</v>
      </c>
      <c r="I20" s="20">
        <v>0.16439999999999999</v>
      </c>
      <c r="J20" s="21">
        <v>0.26040000000000002</v>
      </c>
    </row>
    <row r="21" spans="1:10" x14ac:dyDescent="0.3">
      <c r="A21" s="81" t="s">
        <v>66</v>
      </c>
      <c r="B21" s="20">
        <v>1.831</v>
      </c>
      <c r="C21" s="20">
        <v>0.85070000000000001</v>
      </c>
      <c r="D21" s="20">
        <v>0.17860000000000001</v>
      </c>
      <c r="E21" s="21">
        <v>0.99650000000000005</v>
      </c>
      <c r="F21" s="81" t="s">
        <v>66</v>
      </c>
      <c r="G21" s="20">
        <v>0.2404</v>
      </c>
      <c r="H21" s="20">
        <v>1.175</v>
      </c>
      <c r="I21" s="20">
        <v>9.8760000000000001E-2</v>
      </c>
      <c r="J21" s="21">
        <v>0.2271</v>
      </c>
    </row>
    <row r="22" spans="1:10" x14ac:dyDescent="0.3">
      <c r="A22" s="81" t="s">
        <v>67</v>
      </c>
      <c r="B22" s="20">
        <v>0.81889999999999996</v>
      </c>
      <c r="C22" s="20">
        <v>0.38040000000000002</v>
      </c>
      <c r="D22" s="20">
        <v>7.9890000000000003E-2</v>
      </c>
      <c r="E22" s="21">
        <v>0.4456</v>
      </c>
      <c r="F22" s="81" t="s">
        <v>67</v>
      </c>
      <c r="G22" s="20">
        <v>0.1075</v>
      </c>
      <c r="H22" s="20">
        <v>0.52559999999999996</v>
      </c>
      <c r="I22" s="20">
        <v>4.4170000000000001E-2</v>
      </c>
      <c r="J22" s="21">
        <v>0.1016</v>
      </c>
    </row>
    <row r="23" spans="1:10" x14ac:dyDescent="0.3">
      <c r="A23" s="82"/>
      <c r="B23" s="73"/>
      <c r="C23" s="73"/>
      <c r="D23" s="73"/>
      <c r="E23" s="74"/>
      <c r="F23" s="82"/>
      <c r="G23" s="73"/>
      <c r="H23" s="73"/>
      <c r="I23" s="73"/>
      <c r="J23" s="74"/>
    </row>
    <row r="24" spans="1:10" x14ac:dyDescent="0.3">
      <c r="A24" s="81" t="s">
        <v>68</v>
      </c>
      <c r="B24" s="64" t="s">
        <v>72</v>
      </c>
      <c r="C24" s="64" t="s">
        <v>73</v>
      </c>
      <c r="D24" s="64" t="s">
        <v>74</v>
      </c>
      <c r="E24" s="84"/>
      <c r="F24" s="81" t="s">
        <v>68</v>
      </c>
      <c r="G24" s="64" t="s">
        <v>72</v>
      </c>
      <c r="H24" s="64" t="s">
        <v>73</v>
      </c>
      <c r="I24" s="64" t="s">
        <v>74</v>
      </c>
      <c r="J24" s="84"/>
    </row>
    <row r="25" spans="1:10" x14ac:dyDescent="0.3">
      <c r="A25" s="81" t="s">
        <v>69</v>
      </c>
      <c r="B25" s="20" t="s">
        <v>19</v>
      </c>
      <c r="C25" s="20" t="s">
        <v>39</v>
      </c>
      <c r="D25" s="20">
        <v>9.9000000000000008E-3</v>
      </c>
      <c r="E25" s="74"/>
      <c r="F25" s="81" t="s">
        <v>69</v>
      </c>
      <c r="G25" s="20" t="s">
        <v>19</v>
      </c>
      <c r="H25" s="20" t="s">
        <v>39</v>
      </c>
      <c r="I25" s="20">
        <v>5.5999999999999999E-3</v>
      </c>
      <c r="J25" s="74"/>
    </row>
    <row r="26" spans="1:10" x14ac:dyDescent="0.3">
      <c r="A26" s="81" t="s">
        <v>70</v>
      </c>
      <c r="B26" s="20" t="s">
        <v>19</v>
      </c>
      <c r="C26" s="20" t="s">
        <v>75</v>
      </c>
      <c r="D26" s="20" t="s">
        <v>76</v>
      </c>
      <c r="E26" s="74"/>
      <c r="F26" s="81" t="s">
        <v>70</v>
      </c>
      <c r="G26" s="20" t="s">
        <v>54</v>
      </c>
      <c r="H26" s="20" t="s">
        <v>53</v>
      </c>
      <c r="I26" s="20">
        <v>0.39419999999999999</v>
      </c>
      <c r="J26" s="74"/>
    </row>
    <row r="27" spans="1:10" ht="15" thickBot="1" x14ac:dyDescent="0.35">
      <c r="A27" s="83" t="s">
        <v>71</v>
      </c>
      <c r="B27" s="17" t="s">
        <v>19</v>
      </c>
      <c r="C27" s="17" t="s">
        <v>51</v>
      </c>
      <c r="D27" s="17">
        <v>1E-4</v>
      </c>
      <c r="E27" s="75"/>
      <c r="F27" s="83" t="s">
        <v>71</v>
      </c>
      <c r="G27" s="17" t="s">
        <v>54</v>
      </c>
      <c r="H27" s="17" t="s">
        <v>53</v>
      </c>
      <c r="I27" s="17">
        <v>0.53920000000000001</v>
      </c>
      <c r="J27" s="75"/>
    </row>
  </sheetData>
  <mergeCells count="1">
    <mergeCell ref="A1:P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D3" sqref="D3"/>
    </sheetView>
  </sheetViews>
  <sheetFormatPr defaultRowHeight="14.4" x14ac:dyDescent="0.3"/>
  <sheetData>
    <row r="1" spans="1:16" x14ac:dyDescent="0.3">
      <c r="A1" s="119" t="s">
        <v>77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ht="15" thickBot="1" x14ac:dyDescent="0.3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15" thickBot="1" x14ac:dyDescent="0.35">
      <c r="A3" s="76" t="s">
        <v>60</v>
      </c>
      <c r="B3" s="77" t="s">
        <v>45</v>
      </c>
      <c r="C3" s="77" t="s">
        <v>46</v>
      </c>
      <c r="D3" s="77" t="s">
        <v>47</v>
      </c>
      <c r="E3" s="78" t="s">
        <v>48</v>
      </c>
      <c r="F3" s="79" t="s">
        <v>59</v>
      </c>
      <c r="G3" s="77" t="s">
        <v>45</v>
      </c>
      <c r="H3" s="77" t="s">
        <v>46</v>
      </c>
      <c r="I3" s="77" t="s">
        <v>47</v>
      </c>
      <c r="J3" s="78" t="s">
        <v>48</v>
      </c>
    </row>
    <row r="4" spans="1:16" x14ac:dyDescent="0.3">
      <c r="B4" s="70">
        <v>1.7</v>
      </c>
      <c r="C4" s="48">
        <v>4.32</v>
      </c>
      <c r="D4" s="42">
        <v>2</v>
      </c>
      <c r="E4" s="49">
        <v>4.95</v>
      </c>
      <c r="F4" s="92"/>
      <c r="G4" s="70">
        <v>0.51029999999999998</v>
      </c>
      <c r="H4" s="48">
        <v>2.6701000000000001</v>
      </c>
      <c r="I4" s="42">
        <v>0.1066</v>
      </c>
      <c r="J4" s="49">
        <v>0.311</v>
      </c>
    </row>
    <row r="5" spans="1:16" x14ac:dyDescent="0.3">
      <c r="B5" s="60">
        <v>3.3</v>
      </c>
      <c r="C5" s="93">
        <v>5.75</v>
      </c>
      <c r="D5" s="43">
        <v>0.73</v>
      </c>
      <c r="E5" s="61">
        <v>1.05</v>
      </c>
      <c r="F5" s="92"/>
      <c r="G5" s="60">
        <v>1.1105</v>
      </c>
      <c r="H5" s="93">
        <v>1.5606</v>
      </c>
      <c r="I5" s="43">
        <v>0.1283</v>
      </c>
      <c r="J5" s="61">
        <v>0.73939999999999995</v>
      </c>
    </row>
    <row r="6" spans="1:16" x14ac:dyDescent="0.3">
      <c r="B6" s="46">
        <v>2.69</v>
      </c>
      <c r="C6" s="94">
        <v>5.03</v>
      </c>
      <c r="D6" s="93">
        <v>1.07</v>
      </c>
      <c r="E6" s="61">
        <v>1.17</v>
      </c>
      <c r="F6" s="92"/>
      <c r="G6" s="46">
        <v>0.33090000000000003</v>
      </c>
      <c r="H6" s="94">
        <v>1.1767000000000001</v>
      </c>
      <c r="I6" s="93">
        <v>8.3299999999999999E-2</v>
      </c>
      <c r="J6" s="61">
        <v>0.2054</v>
      </c>
    </row>
    <row r="7" spans="1:16" x14ac:dyDescent="0.3">
      <c r="B7" s="46">
        <v>1.98</v>
      </c>
      <c r="C7" s="71">
        <v>10.33</v>
      </c>
      <c r="D7" s="93">
        <v>0.89</v>
      </c>
      <c r="E7" s="61">
        <v>1.67</v>
      </c>
      <c r="F7" s="92"/>
      <c r="G7" s="46">
        <v>0.57420000000000004</v>
      </c>
      <c r="H7" s="71">
        <v>1.7476</v>
      </c>
      <c r="I7" s="93">
        <v>0.61329999999999996</v>
      </c>
      <c r="J7" s="61">
        <v>0.2893</v>
      </c>
    </row>
    <row r="8" spans="1:16" x14ac:dyDescent="0.3">
      <c r="B8" s="46">
        <v>2.42</v>
      </c>
      <c r="C8" s="95">
        <v>4.0199999999999996</v>
      </c>
      <c r="D8" s="93">
        <v>1.05</v>
      </c>
      <c r="E8" s="96">
        <v>1.17</v>
      </c>
      <c r="F8" s="92"/>
      <c r="G8" s="46">
        <v>0.76890000000000003</v>
      </c>
      <c r="H8" s="95">
        <v>2.0697000000000001</v>
      </c>
      <c r="I8" s="93">
        <v>0.35239999999999999</v>
      </c>
      <c r="J8" s="96">
        <v>0.40560000000000002</v>
      </c>
    </row>
    <row r="9" spans="1:16" x14ac:dyDescent="0.3">
      <c r="B9" s="19"/>
      <c r="C9" s="87"/>
      <c r="D9" s="41"/>
      <c r="E9" s="88"/>
      <c r="F9" s="80"/>
      <c r="G9" s="19"/>
      <c r="H9" s="87"/>
      <c r="I9" s="41"/>
      <c r="J9" s="88"/>
      <c r="L9" s="54" t="s">
        <v>17</v>
      </c>
    </row>
    <row r="10" spans="1:16" x14ac:dyDescent="0.3">
      <c r="B10" s="19"/>
      <c r="C10" s="86"/>
      <c r="D10" s="41"/>
      <c r="E10" s="89"/>
      <c r="F10" s="80"/>
      <c r="G10" s="19"/>
      <c r="H10" s="86"/>
      <c r="I10" s="41"/>
      <c r="J10" s="89"/>
      <c r="L10" s="55" t="s">
        <v>18</v>
      </c>
    </row>
    <row r="11" spans="1:16" x14ac:dyDescent="0.3">
      <c r="B11" s="19"/>
      <c r="C11" s="87"/>
      <c r="D11" s="86"/>
      <c r="E11" s="88"/>
      <c r="F11" s="80"/>
      <c r="G11" s="19"/>
      <c r="H11" s="87"/>
      <c r="I11" s="86"/>
      <c r="J11" s="88"/>
      <c r="L11" s="65" t="s">
        <v>50</v>
      </c>
    </row>
    <row r="12" spans="1:16" x14ac:dyDescent="0.3">
      <c r="B12" s="19"/>
      <c r="C12" s="87"/>
      <c r="D12" s="41"/>
      <c r="E12" s="89"/>
      <c r="F12" s="80"/>
      <c r="G12" s="19"/>
      <c r="H12" s="87"/>
      <c r="I12" s="41"/>
      <c r="J12" s="89"/>
    </row>
    <row r="13" spans="1:16" ht="15" thickBot="1" x14ac:dyDescent="0.35">
      <c r="B13" s="16"/>
      <c r="C13" s="90"/>
      <c r="D13" s="90"/>
      <c r="E13" s="91"/>
      <c r="F13" s="80"/>
      <c r="G13" s="16"/>
      <c r="H13" s="90"/>
      <c r="I13" s="90"/>
      <c r="J13" s="91"/>
    </row>
    <row r="14" spans="1:16" x14ac:dyDescent="0.3">
      <c r="A14" s="85" t="s">
        <v>61</v>
      </c>
      <c r="B14" s="14">
        <v>5</v>
      </c>
      <c r="C14" s="14">
        <v>5</v>
      </c>
      <c r="D14" s="14">
        <v>5</v>
      </c>
      <c r="E14" s="15">
        <v>5</v>
      </c>
      <c r="F14" s="85" t="s">
        <v>61</v>
      </c>
      <c r="G14" s="14">
        <v>5</v>
      </c>
      <c r="H14" s="14">
        <v>5</v>
      </c>
      <c r="I14" s="14">
        <v>5</v>
      </c>
      <c r="J14" s="15">
        <v>5</v>
      </c>
    </row>
    <row r="15" spans="1:16" x14ac:dyDescent="0.3">
      <c r="A15" s="81"/>
      <c r="B15" s="20"/>
      <c r="C15" s="20"/>
      <c r="D15" s="20"/>
      <c r="E15" s="21"/>
      <c r="F15" s="81"/>
      <c r="G15" s="20"/>
      <c r="H15" s="20"/>
      <c r="I15" s="20"/>
      <c r="J15" s="21"/>
    </row>
    <row r="16" spans="1:16" x14ac:dyDescent="0.3">
      <c r="A16" s="81" t="s">
        <v>62</v>
      </c>
      <c r="B16" s="20">
        <v>1.7</v>
      </c>
      <c r="C16" s="20">
        <v>4.0199999999999996</v>
      </c>
      <c r="D16" s="20">
        <v>0.73</v>
      </c>
      <c r="E16" s="21">
        <v>1.05</v>
      </c>
      <c r="F16" s="81" t="s">
        <v>62</v>
      </c>
      <c r="G16" s="20">
        <v>0.33090000000000003</v>
      </c>
      <c r="H16" s="20">
        <v>1.177</v>
      </c>
      <c r="I16" s="20">
        <v>8.3299999999999999E-2</v>
      </c>
      <c r="J16" s="21">
        <v>0.2054</v>
      </c>
    </row>
    <row r="17" spans="1:10" x14ac:dyDescent="0.3">
      <c r="A17" s="81" t="s">
        <v>63</v>
      </c>
      <c r="B17" s="20">
        <v>3.3</v>
      </c>
      <c r="C17" s="20">
        <v>10.33</v>
      </c>
      <c r="D17" s="20">
        <v>2</v>
      </c>
      <c r="E17" s="21">
        <v>4.95</v>
      </c>
      <c r="F17" s="81" t="s">
        <v>63</v>
      </c>
      <c r="G17" s="20">
        <v>1.111</v>
      </c>
      <c r="H17" s="20">
        <v>2.67</v>
      </c>
      <c r="I17" s="20">
        <v>0.61329999999999996</v>
      </c>
      <c r="J17" s="21">
        <v>0.73939999999999995</v>
      </c>
    </row>
    <row r="18" spans="1:10" x14ac:dyDescent="0.3">
      <c r="A18" s="81" t="s">
        <v>64</v>
      </c>
      <c r="B18" s="20">
        <v>1.6</v>
      </c>
      <c r="C18" s="20">
        <v>6.31</v>
      </c>
      <c r="D18" s="20">
        <v>1.27</v>
      </c>
      <c r="E18" s="21">
        <v>3.9</v>
      </c>
      <c r="F18" s="81" t="s">
        <v>64</v>
      </c>
      <c r="G18" s="20">
        <v>0.77959999999999996</v>
      </c>
      <c r="H18" s="20">
        <v>1.4930000000000001</v>
      </c>
      <c r="I18" s="20">
        <v>0.53</v>
      </c>
      <c r="J18" s="21">
        <v>0.53400000000000003</v>
      </c>
    </row>
    <row r="19" spans="1:10" x14ac:dyDescent="0.3">
      <c r="A19" s="81"/>
      <c r="B19" s="20"/>
      <c r="C19" s="20"/>
      <c r="D19" s="20"/>
      <c r="E19" s="21"/>
      <c r="F19" s="81"/>
      <c r="G19" s="20"/>
      <c r="H19" s="20"/>
      <c r="I19" s="20"/>
      <c r="J19" s="21"/>
    </row>
    <row r="20" spans="1:10" x14ac:dyDescent="0.3">
      <c r="A20" s="81" t="s">
        <v>65</v>
      </c>
      <c r="B20" s="20">
        <v>2.4180000000000001</v>
      </c>
      <c r="C20" s="20">
        <v>5.89</v>
      </c>
      <c r="D20" s="20">
        <v>1.1479999999999999</v>
      </c>
      <c r="E20" s="21">
        <v>2.0019999999999998</v>
      </c>
      <c r="F20" s="81" t="s">
        <v>65</v>
      </c>
      <c r="G20" s="20">
        <v>0.65900000000000003</v>
      </c>
      <c r="H20" s="20">
        <v>1.845</v>
      </c>
      <c r="I20" s="20">
        <v>0.25679999999999997</v>
      </c>
      <c r="J20" s="21">
        <v>0.3901</v>
      </c>
    </row>
    <row r="21" spans="1:10" x14ac:dyDescent="0.3">
      <c r="A21" s="81" t="s">
        <v>66</v>
      </c>
      <c r="B21" s="20">
        <v>0.62439999999999996</v>
      </c>
      <c r="C21" s="20">
        <v>2.5710000000000002</v>
      </c>
      <c r="D21" s="20">
        <v>0.49569999999999997</v>
      </c>
      <c r="E21" s="21">
        <v>1.665</v>
      </c>
      <c r="F21" s="81" t="s">
        <v>66</v>
      </c>
      <c r="G21" s="20">
        <v>0.29699999999999999</v>
      </c>
      <c r="H21" s="20">
        <v>0.56310000000000004</v>
      </c>
      <c r="I21" s="20">
        <v>0.2266</v>
      </c>
      <c r="J21" s="21">
        <v>0.20780000000000001</v>
      </c>
    </row>
    <row r="22" spans="1:10" x14ac:dyDescent="0.3">
      <c r="A22" s="81" t="s">
        <v>67</v>
      </c>
      <c r="B22" s="20">
        <v>0.2792</v>
      </c>
      <c r="C22" s="20">
        <v>1.1499999999999999</v>
      </c>
      <c r="D22" s="20">
        <v>0.22170000000000001</v>
      </c>
      <c r="E22" s="21">
        <v>0.74470000000000003</v>
      </c>
      <c r="F22" s="81" t="s">
        <v>67</v>
      </c>
      <c r="G22" s="20">
        <v>0.1328</v>
      </c>
      <c r="H22" s="20">
        <v>0.25180000000000002</v>
      </c>
      <c r="I22" s="20">
        <v>0.1013</v>
      </c>
      <c r="J22" s="21">
        <v>9.2950000000000005E-2</v>
      </c>
    </row>
    <row r="23" spans="1:10" x14ac:dyDescent="0.3">
      <c r="A23" s="82"/>
      <c r="B23" s="73"/>
      <c r="C23" s="73"/>
      <c r="D23" s="73"/>
      <c r="E23" s="74"/>
      <c r="F23" s="82"/>
      <c r="G23" s="73"/>
      <c r="H23" s="73"/>
      <c r="I23" s="73"/>
      <c r="J23" s="74"/>
    </row>
    <row r="24" spans="1:10" x14ac:dyDescent="0.3">
      <c r="A24" s="81" t="s">
        <v>68</v>
      </c>
      <c r="B24" s="64" t="s">
        <v>72</v>
      </c>
      <c r="C24" s="64" t="s">
        <v>73</v>
      </c>
      <c r="D24" s="64" t="s">
        <v>74</v>
      </c>
      <c r="E24" s="84"/>
      <c r="F24" s="81" t="s">
        <v>68</v>
      </c>
      <c r="G24" s="64" t="s">
        <v>72</v>
      </c>
      <c r="H24" s="64" t="s">
        <v>73</v>
      </c>
      <c r="I24" s="64" t="s">
        <v>74</v>
      </c>
      <c r="J24" s="84"/>
    </row>
    <row r="25" spans="1:10" x14ac:dyDescent="0.3">
      <c r="A25" s="81" t="s">
        <v>69</v>
      </c>
      <c r="B25" s="20" t="s">
        <v>19</v>
      </c>
      <c r="C25" s="20" t="s">
        <v>39</v>
      </c>
      <c r="D25" s="20">
        <v>3.2000000000000002E-3</v>
      </c>
      <c r="E25" s="74"/>
      <c r="F25" s="81" t="s">
        <v>69</v>
      </c>
      <c r="G25" s="20" t="s">
        <v>19</v>
      </c>
      <c r="H25" s="20" t="s">
        <v>75</v>
      </c>
      <c r="I25" s="20" t="s">
        <v>76</v>
      </c>
      <c r="J25" s="74"/>
    </row>
    <row r="26" spans="1:10" x14ac:dyDescent="0.3">
      <c r="A26" s="81" t="s">
        <v>70</v>
      </c>
      <c r="B26" s="20" t="s">
        <v>54</v>
      </c>
      <c r="C26" s="20" t="s">
        <v>53</v>
      </c>
      <c r="D26" s="20">
        <v>0.22259999999999999</v>
      </c>
      <c r="E26" s="74"/>
      <c r="F26" s="81" t="s">
        <v>70</v>
      </c>
      <c r="G26" s="20" t="s">
        <v>54</v>
      </c>
      <c r="H26" s="20" t="s">
        <v>53</v>
      </c>
      <c r="I26" s="20">
        <v>9.0899999999999995E-2</v>
      </c>
      <c r="J26" s="74"/>
    </row>
    <row r="27" spans="1:10" ht="15" thickBot="1" x14ac:dyDescent="0.35">
      <c r="A27" s="83" t="s">
        <v>71</v>
      </c>
      <c r="B27" s="17" t="s">
        <v>54</v>
      </c>
      <c r="C27" s="17" t="s">
        <v>53</v>
      </c>
      <c r="D27" s="17">
        <v>0.68320000000000003</v>
      </c>
      <c r="E27" s="75"/>
      <c r="F27" s="83" t="s">
        <v>71</v>
      </c>
      <c r="G27" s="17" t="s">
        <v>54</v>
      </c>
      <c r="H27" s="17" t="s">
        <v>53</v>
      </c>
      <c r="I27" s="17">
        <v>0.2467</v>
      </c>
      <c r="J27" s="75"/>
    </row>
  </sheetData>
  <mergeCells count="1">
    <mergeCell ref="A1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sqref="A1:P2"/>
    </sheetView>
  </sheetViews>
  <sheetFormatPr defaultRowHeight="14.4" x14ac:dyDescent="0.3"/>
  <cols>
    <col min="3" max="3" width="12.6640625" bestFit="1" customWidth="1"/>
  </cols>
  <sheetData>
    <row r="1" spans="1:16" x14ac:dyDescent="0.3">
      <c r="A1" s="119" t="s">
        <v>78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ht="15" thickBot="1" x14ac:dyDescent="0.3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15" thickBot="1" x14ac:dyDescent="0.35">
      <c r="B3" s="57" t="s">
        <v>16</v>
      </c>
      <c r="C3" s="59" t="s">
        <v>36</v>
      </c>
    </row>
    <row r="4" spans="1:16" x14ac:dyDescent="0.3">
      <c r="B4" s="70">
        <v>1.4078046719999999</v>
      </c>
      <c r="C4" s="100"/>
    </row>
    <row r="5" spans="1:16" x14ac:dyDescent="0.3">
      <c r="B5" s="60">
        <v>0.36305676100000001</v>
      </c>
      <c r="C5" s="51">
        <v>2.215233381</v>
      </c>
    </row>
    <row r="6" spans="1:16" x14ac:dyDescent="0.3">
      <c r="B6" s="46">
        <v>1.247853463</v>
      </c>
      <c r="C6" s="22"/>
    </row>
    <row r="7" spans="1:16" x14ac:dyDescent="0.3">
      <c r="B7" s="46">
        <v>1.2516184720000001</v>
      </c>
      <c r="C7" s="22"/>
    </row>
    <row r="8" spans="1:16" x14ac:dyDescent="0.3">
      <c r="B8" s="46">
        <v>1.1918115540000001</v>
      </c>
      <c r="C8" s="61">
        <v>0.47714656900000002</v>
      </c>
    </row>
    <row r="9" spans="1:16" x14ac:dyDescent="0.3">
      <c r="B9" s="19"/>
      <c r="C9" s="22"/>
      <c r="E9" s="54" t="s">
        <v>17</v>
      </c>
    </row>
    <row r="10" spans="1:16" x14ac:dyDescent="0.3">
      <c r="B10" s="19"/>
      <c r="C10" s="97">
        <v>3.6171880320000001</v>
      </c>
      <c r="E10" s="55" t="s">
        <v>18</v>
      </c>
    </row>
    <row r="11" spans="1:16" x14ac:dyDescent="0.3">
      <c r="B11" s="19"/>
      <c r="C11" s="101"/>
      <c r="E11" s="65" t="s">
        <v>50</v>
      </c>
    </row>
    <row r="12" spans="1:16" x14ac:dyDescent="0.3">
      <c r="B12" s="19"/>
      <c r="C12" s="98">
        <v>1.2911196490000001</v>
      </c>
    </row>
    <row r="13" spans="1:16" ht="15" thickBot="1" x14ac:dyDescent="0.35">
      <c r="B13" s="16"/>
      <c r="C13" s="99">
        <v>0.159753745</v>
      </c>
    </row>
    <row r="15" spans="1:16" x14ac:dyDescent="0.3">
      <c r="B15" s="56" t="s">
        <v>27</v>
      </c>
      <c r="C15" s="13"/>
    </row>
    <row r="16" spans="1:16" x14ac:dyDescent="0.3">
      <c r="B16" s="56" t="s">
        <v>37</v>
      </c>
      <c r="C16" s="13">
        <v>0.50219999999999998</v>
      </c>
    </row>
    <row r="17" spans="2:3" x14ac:dyDescent="0.3">
      <c r="B17" s="56" t="s">
        <v>38</v>
      </c>
      <c r="C17" s="13" t="s">
        <v>53</v>
      </c>
    </row>
    <row r="18" spans="2:3" x14ac:dyDescent="0.3">
      <c r="B18" s="56" t="s">
        <v>40</v>
      </c>
      <c r="C18" s="13" t="s">
        <v>54</v>
      </c>
    </row>
    <row r="19" spans="2:3" x14ac:dyDescent="0.3">
      <c r="B19" s="56" t="s">
        <v>41</v>
      </c>
      <c r="C19" s="13" t="s">
        <v>42</v>
      </c>
    </row>
  </sheetData>
  <mergeCells count="1">
    <mergeCell ref="A1:P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sqref="A1:P2"/>
    </sheetView>
  </sheetViews>
  <sheetFormatPr defaultRowHeight="14.4" x14ac:dyDescent="0.3"/>
  <cols>
    <col min="3" max="3" width="12" bestFit="1" customWidth="1"/>
    <col min="6" max="6" width="12" bestFit="1" customWidth="1"/>
    <col min="9" max="9" width="12" bestFit="1" customWidth="1"/>
    <col min="12" max="12" width="12" bestFit="1" customWidth="1"/>
  </cols>
  <sheetData>
    <row r="1" spans="1:16" x14ac:dyDescent="0.3">
      <c r="A1" s="119" t="s">
        <v>79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x14ac:dyDescent="0.3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15" thickBot="1" x14ac:dyDescent="0.35"/>
    <row r="4" spans="1:16" ht="15" thickBot="1" x14ac:dyDescent="0.35">
      <c r="A4" s="102" t="s">
        <v>80</v>
      </c>
      <c r="B4" s="58" t="s">
        <v>16</v>
      </c>
      <c r="C4" s="59" t="s">
        <v>36</v>
      </c>
      <c r="D4" s="102" t="s">
        <v>49</v>
      </c>
      <c r="E4" s="58" t="s">
        <v>16</v>
      </c>
      <c r="F4" s="59" t="s">
        <v>36</v>
      </c>
      <c r="G4" s="105" t="s">
        <v>55</v>
      </c>
      <c r="H4" s="58" t="s">
        <v>16</v>
      </c>
      <c r="I4" s="59" t="s">
        <v>36</v>
      </c>
      <c r="J4" s="105" t="s">
        <v>81</v>
      </c>
      <c r="K4" s="58" t="s">
        <v>16</v>
      </c>
      <c r="L4" s="59" t="s">
        <v>36</v>
      </c>
    </row>
    <row r="5" spans="1:16" x14ac:dyDescent="0.3">
      <c r="A5" s="36"/>
      <c r="B5" s="20">
        <v>6.9199999999999998E-2</v>
      </c>
      <c r="C5" s="21">
        <v>0.15970000000000001</v>
      </c>
      <c r="D5" s="36"/>
      <c r="E5" s="20">
        <v>6.2536999999999995E-2</v>
      </c>
      <c r="F5" s="21">
        <v>5.4248999999999999E-2</v>
      </c>
      <c r="G5" s="36"/>
      <c r="H5" s="20">
        <v>0.1976</v>
      </c>
      <c r="I5" s="21">
        <v>0.69289999999999996</v>
      </c>
      <c r="J5" s="36"/>
      <c r="K5" s="20">
        <v>0.11310000000000001</v>
      </c>
      <c r="L5" s="21">
        <v>8.4199999999999997E-2</v>
      </c>
    </row>
    <row r="6" spans="1:16" x14ac:dyDescent="0.3">
      <c r="A6" s="36"/>
      <c r="B6" s="20">
        <v>0.2097</v>
      </c>
      <c r="C6" s="21">
        <v>8.0799999999999997E-2</v>
      </c>
      <c r="D6" s="36"/>
      <c r="E6" s="20">
        <v>4.6377000000000002E-2</v>
      </c>
      <c r="F6" s="21">
        <v>4.0695000000000002E-2</v>
      </c>
      <c r="G6" s="36"/>
      <c r="H6" s="20">
        <v>0.30830000000000002</v>
      </c>
      <c r="I6" s="21">
        <v>0.44330000000000003</v>
      </c>
      <c r="J6" s="36"/>
      <c r="K6" s="20">
        <v>0.25440000000000002</v>
      </c>
      <c r="L6" s="21">
        <v>0.14760000000000001</v>
      </c>
    </row>
    <row r="7" spans="1:16" x14ac:dyDescent="0.3">
      <c r="A7" s="36"/>
      <c r="B7" s="20">
        <v>4.3900000000000002E-2</v>
      </c>
      <c r="C7" s="21">
        <v>3.73E-2</v>
      </c>
      <c r="D7" s="36"/>
      <c r="E7" s="20">
        <v>3.5407000000000001E-2</v>
      </c>
      <c r="F7" s="21">
        <v>2.7465E-2</v>
      </c>
      <c r="G7" s="36"/>
      <c r="H7" s="20">
        <v>0.2034</v>
      </c>
      <c r="I7" s="21">
        <v>0.18410000000000001</v>
      </c>
      <c r="J7" s="36"/>
      <c r="K7" s="20">
        <v>6.5699999999999995E-2</v>
      </c>
      <c r="L7" s="21">
        <v>3.1899999999999998E-2</v>
      </c>
    </row>
    <row r="8" spans="1:16" x14ac:dyDescent="0.3">
      <c r="A8" s="36"/>
      <c r="B8" s="20">
        <v>4.3799999999999999E-2</v>
      </c>
      <c r="C8" s="21">
        <v>6.0600000000000001E-2</v>
      </c>
      <c r="D8" s="36"/>
      <c r="E8" s="20">
        <v>6.4160999999999996E-2</v>
      </c>
      <c r="F8" s="21">
        <v>3.8195E-2</v>
      </c>
      <c r="G8" s="36"/>
      <c r="H8" s="20">
        <v>0.19350000000000001</v>
      </c>
      <c r="I8" s="21">
        <v>0.23769999999999999</v>
      </c>
      <c r="J8" s="36"/>
      <c r="K8" s="20">
        <v>5.5800000000000002E-2</v>
      </c>
      <c r="L8" s="21">
        <v>5.0500000000000003E-2</v>
      </c>
    </row>
    <row r="9" spans="1:16" x14ac:dyDescent="0.3">
      <c r="A9" s="36"/>
      <c r="B9" s="20">
        <v>6.3399999999999998E-2</v>
      </c>
      <c r="C9" s="21">
        <v>0.4304</v>
      </c>
      <c r="D9" s="36"/>
      <c r="E9" s="20">
        <v>3.4549999999999997E-2</v>
      </c>
      <c r="F9" s="21">
        <v>5.3009000000000001E-2</v>
      </c>
      <c r="G9" s="36"/>
      <c r="H9" s="20">
        <v>0.15970000000000001</v>
      </c>
      <c r="I9" s="21">
        <v>0.49390000000000001</v>
      </c>
      <c r="J9" s="36"/>
      <c r="K9" s="20">
        <v>7.8399999999999997E-2</v>
      </c>
      <c r="L9" s="21">
        <v>0.1159</v>
      </c>
    </row>
    <row r="10" spans="1:16" x14ac:dyDescent="0.3">
      <c r="A10" s="36"/>
      <c r="B10" s="20"/>
      <c r="C10" s="21">
        <v>8.6499999999999994E-2</v>
      </c>
      <c r="D10" s="36"/>
      <c r="E10" s="20"/>
      <c r="F10" s="21">
        <v>5.3009000000000001E-2</v>
      </c>
      <c r="G10" s="36"/>
      <c r="H10" s="20"/>
      <c r="I10" s="21">
        <v>0.15809999999999999</v>
      </c>
      <c r="J10" s="36"/>
      <c r="K10" s="20"/>
      <c r="L10" s="21">
        <v>0.13719999999999999</v>
      </c>
    </row>
    <row r="11" spans="1:16" x14ac:dyDescent="0.3">
      <c r="A11" s="36"/>
      <c r="B11" s="20"/>
      <c r="C11" s="21">
        <v>0.10290000000000001</v>
      </c>
      <c r="D11" s="36"/>
      <c r="E11" s="20"/>
      <c r="F11" s="21">
        <v>2.5121999999999998E-2</v>
      </c>
      <c r="G11" s="36"/>
      <c r="H11" s="20"/>
      <c r="I11" s="21">
        <v>0.15640000000000001</v>
      </c>
      <c r="J11" s="36"/>
      <c r="K11" s="20"/>
      <c r="L11" s="21">
        <v>9.2899999999999996E-2</v>
      </c>
    </row>
    <row r="12" spans="1:16" x14ac:dyDescent="0.3">
      <c r="A12" s="36"/>
      <c r="B12" s="20"/>
      <c r="C12" s="21">
        <v>7.2300000000000003E-2</v>
      </c>
      <c r="D12" s="36"/>
      <c r="E12" s="20"/>
      <c r="F12" s="21">
        <v>1.5935000000000001E-2</v>
      </c>
      <c r="G12" s="36"/>
      <c r="H12" s="20"/>
      <c r="I12" s="21">
        <v>0.2797</v>
      </c>
      <c r="J12" s="36"/>
      <c r="K12" s="37"/>
      <c r="L12" s="21">
        <v>0.2424</v>
      </c>
    </row>
    <row r="13" spans="1:16" x14ac:dyDescent="0.3">
      <c r="A13" s="36"/>
      <c r="B13" s="20"/>
      <c r="C13" s="21">
        <v>6.8500000000000005E-2</v>
      </c>
      <c r="D13" s="36"/>
      <c r="E13" s="20"/>
      <c r="F13" s="21">
        <v>2.3021E-2</v>
      </c>
      <c r="G13" s="36"/>
      <c r="H13" s="20"/>
      <c r="I13" s="21">
        <v>0.45450000000000002</v>
      </c>
      <c r="J13" s="36"/>
      <c r="K13" s="37"/>
      <c r="L13" s="21">
        <v>0.11</v>
      </c>
    </row>
    <row r="14" spans="1:16" ht="15" thickBot="1" x14ac:dyDescent="0.35">
      <c r="A14" s="36"/>
      <c r="B14" s="20"/>
      <c r="C14" s="21">
        <v>7.2999999999999995E-2</v>
      </c>
      <c r="D14" s="36"/>
      <c r="E14" s="20"/>
      <c r="F14" s="21">
        <v>3.8975999999999997E-2</v>
      </c>
      <c r="G14" s="36"/>
      <c r="H14" s="20"/>
      <c r="I14" s="21">
        <v>0.46310000000000001</v>
      </c>
      <c r="J14" s="36"/>
      <c r="K14" s="37"/>
      <c r="L14" s="21">
        <v>0.11799999999999999</v>
      </c>
    </row>
    <row r="15" spans="1:16" x14ac:dyDescent="0.3">
      <c r="A15" s="106"/>
      <c r="B15" s="107" t="s">
        <v>27</v>
      </c>
      <c r="C15" s="15"/>
      <c r="D15" s="106"/>
      <c r="E15" s="107" t="s">
        <v>27</v>
      </c>
      <c r="F15" s="15"/>
      <c r="G15" s="106"/>
      <c r="H15" s="107" t="s">
        <v>27</v>
      </c>
      <c r="I15" s="15"/>
      <c r="J15" s="106"/>
      <c r="K15" s="107" t="s">
        <v>27</v>
      </c>
      <c r="L15" s="15"/>
    </row>
    <row r="16" spans="1:16" x14ac:dyDescent="0.3">
      <c r="A16" s="36"/>
      <c r="B16" s="103" t="s">
        <v>37</v>
      </c>
      <c r="C16" s="21">
        <v>0.5897</v>
      </c>
      <c r="D16" s="36"/>
      <c r="E16" s="103" t="s">
        <v>37</v>
      </c>
      <c r="F16" s="21">
        <v>0.15040000000000001</v>
      </c>
      <c r="G16" s="36"/>
      <c r="H16" s="103" t="s">
        <v>37</v>
      </c>
      <c r="I16" s="21">
        <v>0.1087</v>
      </c>
      <c r="J16" s="36"/>
      <c r="K16" s="103" t="s">
        <v>37</v>
      </c>
      <c r="L16" s="21">
        <v>0.9909</v>
      </c>
    </row>
    <row r="17" spans="1:12" x14ac:dyDescent="0.3">
      <c r="A17" s="36"/>
      <c r="B17" s="103" t="s">
        <v>38</v>
      </c>
      <c r="C17" s="21" t="s">
        <v>53</v>
      </c>
      <c r="D17" s="36"/>
      <c r="E17" s="103" t="s">
        <v>38</v>
      </c>
      <c r="F17" s="21" t="s">
        <v>53</v>
      </c>
      <c r="G17" s="36"/>
      <c r="H17" s="103" t="s">
        <v>38</v>
      </c>
      <c r="I17" s="21" t="s">
        <v>53</v>
      </c>
      <c r="J17" s="36"/>
      <c r="K17" s="103" t="s">
        <v>38</v>
      </c>
      <c r="L17" s="21" t="s">
        <v>53</v>
      </c>
    </row>
    <row r="18" spans="1:12" x14ac:dyDescent="0.3">
      <c r="A18" s="36"/>
      <c r="B18" s="103" t="s">
        <v>40</v>
      </c>
      <c r="C18" s="21" t="s">
        <v>54</v>
      </c>
      <c r="D18" s="36"/>
      <c r="E18" s="103" t="s">
        <v>40</v>
      </c>
      <c r="F18" s="21" t="s">
        <v>54</v>
      </c>
      <c r="G18" s="36"/>
      <c r="H18" s="103" t="s">
        <v>40</v>
      </c>
      <c r="I18" s="21" t="s">
        <v>54</v>
      </c>
      <c r="J18" s="36"/>
      <c r="K18" s="103" t="s">
        <v>40</v>
      </c>
      <c r="L18" s="21" t="s">
        <v>54</v>
      </c>
    </row>
    <row r="19" spans="1:12" ht="15" thickBot="1" x14ac:dyDescent="0.35">
      <c r="A19" s="38"/>
      <c r="B19" s="104" t="s">
        <v>41</v>
      </c>
      <c r="C19" s="18" t="s">
        <v>42</v>
      </c>
      <c r="D19" s="38"/>
      <c r="E19" s="104" t="s">
        <v>41</v>
      </c>
      <c r="F19" s="18" t="s">
        <v>42</v>
      </c>
      <c r="G19" s="38"/>
      <c r="H19" s="104" t="s">
        <v>41</v>
      </c>
      <c r="I19" s="18" t="s">
        <v>42</v>
      </c>
      <c r="J19" s="38"/>
      <c r="K19" s="104" t="s">
        <v>41</v>
      </c>
      <c r="L19" s="18" t="s">
        <v>42</v>
      </c>
    </row>
  </sheetData>
  <mergeCells count="1">
    <mergeCell ref="A1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Ext. Data Fig. 3a</vt:lpstr>
      <vt:lpstr>Ext. Data Fig. 3b</vt:lpstr>
      <vt:lpstr>Ext. Data Fig. 3c</vt:lpstr>
      <vt:lpstr>Ext. Data Fig. 3d</vt:lpstr>
      <vt:lpstr>Ext. Data Fig. 3e</vt:lpstr>
      <vt:lpstr>Ext. Data Fig 3f</vt:lpstr>
      <vt:lpstr>Ext. Data Fig. 3g</vt:lpstr>
    </vt:vector>
  </TitlesOfParts>
  <Company>Institut de Recerca Biomèdica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Kovatcheva</dc:creator>
  <cp:lastModifiedBy>Marta Kovatcheva</cp:lastModifiedBy>
  <dcterms:created xsi:type="dcterms:W3CDTF">2023-08-15T11:04:18Z</dcterms:created>
  <dcterms:modified xsi:type="dcterms:W3CDTF">2023-08-24T10:44:52Z</dcterms:modified>
</cp:coreProperties>
</file>