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stle.sharepoint.com/teams/TrigoPaperreviews/Shared Documents/Revisions/revised manuscript/Final re-submission Dec2023/Source data files and supplement. tables/"/>
    </mc:Choice>
  </mc:AlternateContent>
  <xr:revisionPtr revIDLastSave="88" documentId="8_{3B0950AB-BB08-4D3C-8F7E-3DA1D11174B7}" xr6:coauthVersionLast="47" xr6:coauthVersionMax="47" xr10:uidLastSave="{2BBEFEDA-B677-4B6A-A75E-4AFB2A38C430}"/>
  <bookViews>
    <workbookView xWindow="3120" yWindow="600" windowWidth="14475" windowHeight="15600" xr2:uid="{05587A88-738A-4744-8B0B-5D9F545F0C78}"/>
  </bookViews>
  <sheets>
    <sheet name="Figur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00" i="1" l="1"/>
  <c r="S300" i="1"/>
  <c r="T300" i="1"/>
  <c r="U300" i="1"/>
  <c r="V300" i="1"/>
  <c r="W300" i="1"/>
  <c r="R301" i="1"/>
  <c r="S301" i="1"/>
  <c r="T301" i="1"/>
  <c r="U301" i="1"/>
  <c r="V301" i="1"/>
  <c r="W301" i="1"/>
  <c r="U302" i="1"/>
  <c r="V302" i="1"/>
  <c r="R303" i="1"/>
  <c r="R302" i="1" s="1"/>
  <c r="S303" i="1"/>
  <c r="T303" i="1"/>
  <c r="U303" i="1"/>
  <c r="V303" i="1"/>
  <c r="W303" i="1"/>
  <c r="Q303" i="1"/>
  <c r="Q301" i="1"/>
  <c r="Q300" i="1"/>
  <c r="H354" i="1"/>
  <c r="G354" i="1"/>
  <c r="F354" i="1"/>
  <c r="E354" i="1"/>
  <c r="D354" i="1"/>
  <c r="C354" i="1"/>
  <c r="B354" i="1"/>
  <c r="H352" i="1"/>
  <c r="G352" i="1"/>
  <c r="F352" i="1"/>
  <c r="E352" i="1"/>
  <c r="D352" i="1"/>
  <c r="C352" i="1"/>
  <c r="B352" i="1"/>
  <c r="H351" i="1"/>
  <c r="G351" i="1"/>
  <c r="F351" i="1"/>
  <c r="E351" i="1"/>
  <c r="D351" i="1"/>
  <c r="C351" i="1"/>
  <c r="B351" i="1"/>
  <c r="H332" i="1"/>
  <c r="G332" i="1"/>
  <c r="F332" i="1"/>
  <c r="E332" i="1"/>
  <c r="D332" i="1"/>
  <c r="C332" i="1"/>
  <c r="B332" i="1"/>
  <c r="H330" i="1"/>
  <c r="G330" i="1"/>
  <c r="F330" i="1"/>
  <c r="E330" i="1"/>
  <c r="D330" i="1"/>
  <c r="C330" i="1"/>
  <c r="B330" i="1"/>
  <c r="H329" i="1"/>
  <c r="G329" i="1"/>
  <c r="F329" i="1"/>
  <c r="E329" i="1"/>
  <c r="D329" i="1"/>
  <c r="C329" i="1"/>
  <c r="B329" i="1"/>
  <c r="H304" i="1"/>
  <c r="G304" i="1"/>
  <c r="F304" i="1"/>
  <c r="E304" i="1"/>
  <c r="D304" i="1"/>
  <c r="C304" i="1"/>
  <c r="B304" i="1"/>
  <c r="H302" i="1"/>
  <c r="G302" i="1"/>
  <c r="F302" i="1"/>
  <c r="E302" i="1"/>
  <c r="D302" i="1"/>
  <c r="C302" i="1"/>
  <c r="B302" i="1"/>
  <c r="H301" i="1"/>
  <c r="G301" i="1"/>
  <c r="F301" i="1"/>
  <c r="E301" i="1"/>
  <c r="D301" i="1"/>
  <c r="C301" i="1"/>
  <c r="B301" i="1"/>
  <c r="D279" i="1"/>
  <c r="C279" i="1"/>
  <c r="B279" i="1"/>
  <c r="D277" i="1"/>
  <c r="D278" i="1" s="1"/>
  <c r="C277" i="1"/>
  <c r="B277" i="1"/>
  <c r="D276" i="1"/>
  <c r="C276" i="1"/>
  <c r="B276" i="1"/>
  <c r="D262" i="1"/>
  <c r="C262" i="1"/>
  <c r="B262" i="1"/>
  <c r="D260" i="1"/>
  <c r="C260" i="1"/>
  <c r="B260" i="1"/>
  <c r="D259" i="1"/>
  <c r="C259" i="1"/>
  <c r="B259" i="1"/>
  <c r="D246" i="1"/>
  <c r="C246" i="1"/>
  <c r="B246" i="1"/>
  <c r="D244" i="1"/>
  <c r="C244" i="1"/>
  <c r="B244" i="1"/>
  <c r="D243" i="1"/>
  <c r="C243" i="1"/>
  <c r="B243" i="1"/>
  <c r="D229" i="1"/>
  <c r="C229" i="1"/>
  <c r="B229" i="1"/>
  <c r="D227" i="1"/>
  <c r="C227" i="1"/>
  <c r="B227" i="1"/>
  <c r="D226" i="1"/>
  <c r="C226" i="1"/>
  <c r="B226" i="1"/>
  <c r="D213" i="1"/>
  <c r="C213" i="1"/>
  <c r="B213" i="1"/>
  <c r="D211" i="1"/>
  <c r="C211" i="1"/>
  <c r="B211" i="1"/>
  <c r="D210" i="1"/>
  <c r="C210" i="1"/>
  <c r="B210" i="1"/>
  <c r="D196" i="1"/>
  <c r="C196" i="1"/>
  <c r="B196" i="1"/>
  <c r="D194" i="1"/>
  <c r="C194" i="1"/>
  <c r="B194" i="1"/>
  <c r="D193" i="1"/>
  <c r="C193" i="1"/>
  <c r="B193" i="1"/>
  <c r="I178" i="1"/>
  <c r="H178" i="1"/>
  <c r="G178" i="1"/>
  <c r="F178" i="1"/>
  <c r="E178" i="1"/>
  <c r="D178" i="1"/>
  <c r="C178" i="1"/>
  <c r="B178" i="1"/>
  <c r="I176" i="1"/>
  <c r="I177" i="1" s="1"/>
  <c r="H176" i="1"/>
  <c r="H177" i="1" s="1"/>
  <c r="G176" i="1"/>
  <c r="G177" i="1" s="1"/>
  <c r="F176" i="1"/>
  <c r="F177" i="1" s="1"/>
  <c r="E176" i="1"/>
  <c r="E177" i="1" s="1"/>
  <c r="D176" i="1"/>
  <c r="D177" i="1" s="1"/>
  <c r="C176" i="1"/>
  <c r="C177" i="1" s="1"/>
  <c r="B176" i="1"/>
  <c r="B177" i="1" s="1"/>
  <c r="I175" i="1"/>
  <c r="H175" i="1"/>
  <c r="G175" i="1"/>
  <c r="F175" i="1"/>
  <c r="E175" i="1"/>
  <c r="D175" i="1"/>
  <c r="C175" i="1"/>
  <c r="B175" i="1"/>
  <c r="I162" i="1"/>
  <c r="H162" i="1"/>
  <c r="G162" i="1"/>
  <c r="F162" i="1"/>
  <c r="E162" i="1"/>
  <c r="D162" i="1"/>
  <c r="C162" i="1"/>
  <c r="B162" i="1"/>
  <c r="I160" i="1"/>
  <c r="I161" i="1" s="1"/>
  <c r="G160" i="1"/>
  <c r="D160" i="1"/>
  <c r="C160" i="1"/>
  <c r="I159" i="1"/>
  <c r="H159" i="1"/>
  <c r="G159" i="1"/>
  <c r="F159" i="1"/>
  <c r="E159" i="1"/>
  <c r="D159" i="1"/>
  <c r="C159" i="1"/>
  <c r="B159" i="1"/>
  <c r="I146" i="1"/>
  <c r="H146" i="1"/>
  <c r="G146" i="1"/>
  <c r="F146" i="1"/>
  <c r="E146" i="1"/>
  <c r="D146" i="1"/>
  <c r="C146" i="1"/>
  <c r="B146" i="1"/>
  <c r="I144" i="1"/>
  <c r="I145" i="1" s="1"/>
  <c r="H144" i="1"/>
  <c r="G144" i="1"/>
  <c r="G145" i="1" s="1"/>
  <c r="F144" i="1"/>
  <c r="F145" i="1" s="1"/>
  <c r="E144" i="1"/>
  <c r="C144" i="1"/>
  <c r="I143" i="1"/>
  <c r="H143" i="1"/>
  <c r="G143" i="1"/>
  <c r="F143" i="1"/>
  <c r="E143" i="1"/>
  <c r="D143" i="1"/>
  <c r="C143" i="1"/>
  <c r="B143" i="1"/>
  <c r="I130" i="1"/>
  <c r="H130" i="1"/>
  <c r="G130" i="1"/>
  <c r="F130" i="1"/>
  <c r="E130" i="1"/>
  <c r="D130" i="1"/>
  <c r="C130" i="1"/>
  <c r="B130" i="1"/>
  <c r="I128" i="1"/>
  <c r="I129" i="1" s="1"/>
  <c r="H128" i="1"/>
  <c r="H129" i="1" s="1"/>
  <c r="G128" i="1"/>
  <c r="G129" i="1" s="1"/>
  <c r="F128" i="1"/>
  <c r="E128" i="1"/>
  <c r="E129" i="1" s="1"/>
  <c r="D128" i="1"/>
  <c r="D129" i="1" s="1"/>
  <c r="C128" i="1"/>
  <c r="C129" i="1" s="1"/>
  <c r="B128" i="1"/>
  <c r="B129" i="1" s="1"/>
  <c r="I127" i="1"/>
  <c r="H127" i="1"/>
  <c r="G127" i="1"/>
  <c r="F127" i="1"/>
  <c r="E127" i="1"/>
  <c r="D127" i="1"/>
  <c r="C127" i="1"/>
  <c r="B127" i="1"/>
  <c r="G114" i="1"/>
  <c r="F114" i="1"/>
  <c r="E114" i="1"/>
  <c r="D114" i="1"/>
  <c r="C114" i="1"/>
  <c r="B114" i="1"/>
  <c r="G112" i="1"/>
  <c r="F112" i="1"/>
  <c r="E112" i="1"/>
  <c r="D112" i="1"/>
  <c r="C112" i="1"/>
  <c r="B112" i="1"/>
  <c r="G111" i="1"/>
  <c r="F111" i="1"/>
  <c r="E111" i="1"/>
  <c r="D111" i="1"/>
  <c r="C111" i="1"/>
  <c r="B111" i="1"/>
  <c r="E91" i="1"/>
  <c r="D91" i="1"/>
  <c r="C91" i="1"/>
  <c r="B91" i="1"/>
  <c r="E89" i="1"/>
  <c r="D89" i="1"/>
  <c r="C89" i="1"/>
  <c r="B89" i="1"/>
  <c r="E88" i="1"/>
  <c r="D88" i="1"/>
  <c r="C88" i="1"/>
  <c r="B88" i="1"/>
  <c r="E74" i="1"/>
  <c r="D74" i="1"/>
  <c r="C74" i="1"/>
  <c r="B74" i="1"/>
  <c r="E72" i="1"/>
  <c r="D72" i="1"/>
  <c r="C72" i="1"/>
  <c r="B72" i="1"/>
  <c r="E71" i="1"/>
  <c r="D71" i="1"/>
  <c r="C71" i="1"/>
  <c r="B71" i="1"/>
  <c r="C60" i="1"/>
  <c r="B60" i="1"/>
  <c r="C58" i="1"/>
  <c r="B58" i="1"/>
  <c r="C57" i="1"/>
  <c r="B57" i="1"/>
  <c r="D46" i="1"/>
  <c r="C46" i="1"/>
  <c r="B46" i="1"/>
  <c r="D44" i="1"/>
  <c r="C44" i="1"/>
  <c r="B44" i="1"/>
  <c r="D43" i="1"/>
  <c r="C43" i="1"/>
  <c r="B43" i="1"/>
  <c r="D30" i="1"/>
  <c r="C30" i="1"/>
  <c r="B30" i="1"/>
  <c r="D28" i="1"/>
  <c r="C28" i="1"/>
  <c r="B28" i="1"/>
  <c r="D27" i="1"/>
  <c r="C27" i="1"/>
  <c r="B27" i="1"/>
  <c r="D14" i="1"/>
  <c r="C14" i="1"/>
  <c r="B14" i="1"/>
  <c r="D12" i="1"/>
  <c r="C12" i="1"/>
  <c r="B12" i="1"/>
  <c r="D11" i="1"/>
  <c r="C11" i="1"/>
  <c r="B11" i="1"/>
  <c r="S302" i="1" l="1"/>
  <c r="Q302" i="1"/>
  <c r="W302" i="1"/>
  <c r="T302" i="1"/>
  <c r="E73" i="1"/>
  <c r="F303" i="1"/>
  <c r="C113" i="1"/>
  <c r="C90" i="1"/>
  <c r="D212" i="1"/>
  <c r="B331" i="1"/>
  <c r="H353" i="1"/>
  <c r="B73" i="1"/>
  <c r="B90" i="1"/>
  <c r="D331" i="1"/>
  <c r="H145" i="1"/>
  <c r="B212" i="1"/>
  <c r="G331" i="1"/>
  <c r="B353" i="1"/>
  <c r="F129" i="1"/>
  <c r="B278" i="1"/>
  <c r="D113" i="1"/>
  <c r="C303" i="1"/>
  <c r="D161" i="1"/>
  <c r="B29" i="1"/>
  <c r="B59" i="1"/>
  <c r="C13" i="1"/>
  <c r="C245" i="1"/>
  <c r="C145" i="1"/>
  <c r="C353" i="1"/>
  <c r="C278" i="1"/>
  <c r="F331" i="1"/>
  <c r="D195" i="1"/>
  <c r="C212" i="1"/>
  <c r="B228" i="1"/>
  <c r="C228" i="1"/>
  <c r="B245" i="1"/>
  <c r="D303" i="1"/>
  <c r="G303" i="1"/>
  <c r="D261" i="1"/>
  <c r="E353" i="1"/>
  <c r="B113" i="1"/>
  <c r="C29" i="1"/>
  <c r="E145" i="1"/>
  <c r="D13" i="1"/>
  <c r="B45" i="1"/>
  <c r="D29" i="1"/>
  <c r="C59" i="1"/>
  <c r="H303" i="1"/>
  <c r="C331" i="1"/>
  <c r="D353" i="1"/>
  <c r="B303" i="1"/>
  <c r="E331" i="1"/>
  <c r="F353" i="1"/>
  <c r="C45" i="1"/>
  <c r="E90" i="1"/>
  <c r="F113" i="1"/>
  <c r="C161" i="1"/>
  <c r="D228" i="1"/>
  <c r="D45" i="1"/>
  <c r="C73" i="1"/>
  <c r="G113" i="1"/>
  <c r="D245" i="1"/>
  <c r="G353" i="1"/>
  <c r="G161" i="1"/>
  <c r="D90" i="1"/>
  <c r="E113" i="1"/>
  <c r="D73" i="1"/>
  <c r="B195" i="1"/>
  <c r="B261" i="1"/>
  <c r="B13" i="1"/>
  <c r="C195" i="1"/>
  <c r="C261" i="1"/>
  <c r="E303" i="1"/>
  <c r="H331" i="1"/>
</calcChain>
</file>

<file path=xl/sharedStrings.xml><?xml version="1.0" encoding="utf-8"?>
<sst xmlns="http://schemas.openxmlformats.org/spreadsheetml/2006/main" count="693" uniqueCount="114">
  <si>
    <t>figure 2b</t>
  </si>
  <si>
    <t xml:space="preserve"> NAD+ (signal/sample [AU])</t>
  </si>
  <si>
    <t>Liver</t>
  </si>
  <si>
    <t>control</t>
  </si>
  <si>
    <t>Trig (2h)</t>
  </si>
  <si>
    <t>Trig (o/n)</t>
  </si>
  <si>
    <t>avg</t>
  </si>
  <si>
    <t>SD</t>
  </si>
  <si>
    <t>sem</t>
  </si>
  <si>
    <t>n</t>
  </si>
  <si>
    <t>Gastro</t>
  </si>
  <si>
    <t>Blood</t>
  </si>
  <si>
    <t>figure 2c</t>
  </si>
  <si>
    <t>HSMM</t>
  </si>
  <si>
    <t>Trig 1mM</t>
  </si>
  <si>
    <t xml:space="preserve"> NAD+ (relative abundance)</t>
  </si>
  <si>
    <t>NAD M0</t>
  </si>
  <si>
    <t>NAD M+1</t>
  </si>
  <si>
    <t>figure 2e</t>
  </si>
  <si>
    <t>HSMM NAD+ (% control)</t>
  </si>
  <si>
    <t>shRNA</t>
  </si>
  <si>
    <t>scrambled</t>
  </si>
  <si>
    <t>NAPRT</t>
  </si>
  <si>
    <t>Trig</t>
  </si>
  <si>
    <t>figure 2f</t>
  </si>
  <si>
    <t>untreated</t>
  </si>
  <si>
    <t>2OHNA</t>
  </si>
  <si>
    <t>NR</t>
  </si>
  <si>
    <t>figure 2g</t>
  </si>
  <si>
    <t>HSMM NAD+ [AU]</t>
  </si>
  <si>
    <t>FK866</t>
  </si>
  <si>
    <t>figure 2h</t>
  </si>
  <si>
    <t>HSMM NAAD [AU]</t>
  </si>
  <si>
    <t>nd</t>
  </si>
  <si>
    <t>figure 2i</t>
  </si>
  <si>
    <t>HSMM NAMN [AU]</t>
  </si>
  <si>
    <t>figure 2j</t>
  </si>
  <si>
    <t>HSMM NA [AU]</t>
  </si>
  <si>
    <t>figure 2k</t>
  </si>
  <si>
    <t>Liver NAPRT mRNA levels</t>
  </si>
  <si>
    <t>(relative expression)</t>
  </si>
  <si>
    <t>WT</t>
  </si>
  <si>
    <t>WT + Trig</t>
  </si>
  <si>
    <t>KO + Trig</t>
  </si>
  <si>
    <t>figure 2l</t>
  </si>
  <si>
    <r>
      <t>Blood</t>
    </r>
    <r>
      <rPr>
        <sz val="10"/>
        <color theme="1"/>
        <rFont val="Arial"/>
        <family val="2"/>
      </rPr>
      <t xml:space="preserve"> NA content</t>
    </r>
    <r>
      <rPr>
        <i/>
        <sz val="10"/>
        <color theme="1"/>
        <rFont val="Arial"/>
        <family val="2"/>
      </rPr>
      <t xml:space="preserve"> [AU]</t>
    </r>
  </si>
  <si>
    <r>
      <t>Liver</t>
    </r>
    <r>
      <rPr>
        <sz val="10"/>
        <color theme="1"/>
        <rFont val="Arial"/>
        <family val="2"/>
      </rPr>
      <t xml:space="preserve"> NA content</t>
    </r>
    <r>
      <rPr>
        <i/>
        <sz val="10"/>
        <color theme="1"/>
        <rFont val="Arial"/>
        <family val="2"/>
      </rPr>
      <t xml:space="preserve"> [AU]</t>
    </r>
  </si>
  <si>
    <t>figure 2m</t>
  </si>
  <si>
    <r>
      <t>Blood</t>
    </r>
    <r>
      <rPr>
        <sz val="10"/>
        <color theme="1"/>
        <rFont val="Arial"/>
        <family val="2"/>
      </rPr>
      <t xml:space="preserve"> NAMN content</t>
    </r>
    <r>
      <rPr>
        <i/>
        <sz val="10"/>
        <color theme="1"/>
        <rFont val="Arial"/>
        <family val="2"/>
      </rPr>
      <t xml:space="preserve"> [AU]</t>
    </r>
  </si>
  <si>
    <r>
      <t>Liver</t>
    </r>
    <r>
      <rPr>
        <sz val="10"/>
        <color theme="1"/>
        <rFont val="Arial"/>
        <family val="2"/>
      </rPr>
      <t xml:space="preserve"> NAMN content</t>
    </r>
    <r>
      <rPr>
        <i/>
        <sz val="10"/>
        <color theme="1"/>
        <rFont val="Arial"/>
        <family val="2"/>
      </rPr>
      <t xml:space="preserve"> [AU]</t>
    </r>
  </si>
  <si>
    <t>figure 2n</t>
  </si>
  <si>
    <r>
      <t>Liver</t>
    </r>
    <r>
      <rPr>
        <sz val="10"/>
        <color theme="1"/>
        <rFont val="Arial"/>
        <family val="2"/>
      </rPr>
      <t xml:space="preserve"> NAAD content</t>
    </r>
    <r>
      <rPr>
        <i/>
        <sz val="10"/>
        <color theme="1"/>
        <rFont val="Arial"/>
        <family val="2"/>
      </rPr>
      <t xml:space="preserve"> [AU]</t>
    </r>
  </si>
  <si>
    <t>figure 2o</t>
  </si>
  <si>
    <t>Control</t>
  </si>
  <si>
    <t>&lt;LOQ</t>
  </si>
  <si>
    <t>figure 2p</t>
  </si>
  <si>
    <t>HSMM mitochondrial potential (% control)</t>
  </si>
  <si>
    <t>figure 2q</t>
  </si>
  <si>
    <r>
      <t>HSMM Maximum roxygen consumption rate (pmol/min/10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cells)</t>
    </r>
  </si>
  <si>
    <t>ANOVA summary</t>
  </si>
  <si>
    <t>F</t>
  </si>
  <si>
    <t>P value</t>
  </si>
  <si>
    <t>P value summary</t>
  </si>
  <si>
    <t>**</t>
  </si>
  <si>
    <t>Significant diff. among means (P &lt; 0.05)?</t>
  </si>
  <si>
    <t>Yes</t>
  </si>
  <si>
    <t>R squared</t>
  </si>
  <si>
    <t>Šídák's multiple comparisons test</t>
  </si>
  <si>
    <t>Adjusted P Value</t>
  </si>
  <si>
    <t>control vs. Trig (2h)</t>
  </si>
  <si>
    <t>A-B</t>
  </si>
  <si>
    <t>control vs. Trig (o/n)</t>
  </si>
  <si>
    <t>A-C</t>
  </si>
  <si>
    <t>*</t>
  </si>
  <si>
    <t>Ttest</t>
  </si>
  <si>
    <t>&lt;0.0001</t>
  </si>
  <si>
    <t>a</t>
  </si>
  <si>
    <t>b</t>
  </si>
  <si>
    <t>c</t>
  </si>
  <si>
    <t>d</t>
  </si>
  <si>
    <t>e</t>
  </si>
  <si>
    <t>f</t>
  </si>
  <si>
    <t>****</t>
  </si>
  <si>
    <t>control vs. Trig</t>
  </si>
  <si>
    <t>control vs. NR</t>
  </si>
  <si>
    <t>D-E</t>
  </si>
  <si>
    <t>D-F</t>
  </si>
  <si>
    <t>Trig vs. Trig</t>
  </si>
  <si>
    <t>B-E</t>
  </si>
  <si>
    <t>g</t>
  </si>
  <si>
    <t>h</t>
  </si>
  <si>
    <t>&lt;0,0001</t>
  </si>
  <si>
    <t>C-D</t>
  </si>
  <si>
    <t>E-F</t>
  </si>
  <si>
    <t>G-H</t>
  </si>
  <si>
    <t>***</t>
  </si>
  <si>
    <t>B-D</t>
  </si>
  <si>
    <t>&gt;0,9999</t>
  </si>
  <si>
    <t>B-F</t>
  </si>
  <si>
    <t>B-H</t>
  </si>
  <si>
    <t>F-H</t>
  </si>
  <si>
    <t>WT vs. WT + Trig</t>
  </si>
  <si>
    <t>WT + Trig vs. KO + Trig</t>
  </si>
  <si>
    <t>B-C</t>
  </si>
  <si>
    <t>WT vs. KO + Trig</t>
  </si>
  <si>
    <t xml:space="preserve"> </t>
  </si>
  <si>
    <t>Control vs. Control</t>
  </si>
  <si>
    <t>A-E</t>
  </si>
  <si>
    <t>Control vs. Trig</t>
  </si>
  <si>
    <t>Control vs. NR</t>
  </si>
  <si>
    <t>&gt;0.9999</t>
  </si>
  <si>
    <t>E-G</t>
  </si>
  <si>
    <t>Data below LOQ were arbitrarily set to 10</t>
  </si>
  <si>
    <t>C-F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</si>
</sst>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0"/>
      <color rgb="FFFF0000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4" fillId="0" borderId="0" xfId="0" applyNumberFormat="1" applyFont="1"/>
    <xf numFmtId="0" fontId="0" fillId="2" borderId="0" xfId="0" applyFill="1"/>
    <xf numFmtId="0" fontId="4" fillId="0" borderId="3" xfId="0" applyFont="1" applyBorder="1" applyAlignment="1">
      <alignment horizontal="right"/>
    </xf>
    <xf numFmtId="1" fontId="4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0" fillId="2" borderId="0" xfId="0" applyFill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5" fillId="0" borderId="0" xfId="0" applyFont="1"/>
    <xf numFmtId="165" fontId="5" fillId="0" borderId="3" xfId="0" applyNumberFormat="1" applyFont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6" fontId="0" fillId="0" borderId="3" xfId="0" applyNumberFormat="1" applyBorder="1" applyAlignment="1">
      <alignment horizontal="center"/>
    </xf>
    <xf numFmtId="166" fontId="4" fillId="0" borderId="3" xfId="0" applyNumberFormat="1" applyFont="1" applyBorder="1" applyAlignment="1">
      <alignment horizontal="center"/>
    </xf>
    <xf numFmtId="166" fontId="5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3" xfId="0" applyBorder="1"/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0" fillId="0" borderId="3" xfId="0" applyNumberFormat="1" applyBorder="1" applyAlignment="1">
      <alignment horizontal="center"/>
    </xf>
    <xf numFmtId="0" fontId="13" fillId="0" borderId="3" xfId="0" applyFont="1" applyBorder="1" applyAlignment="1">
      <alignment horizontal="left"/>
    </xf>
    <xf numFmtId="0" fontId="13" fillId="0" borderId="3" xfId="0" applyFont="1" applyBorder="1"/>
    <xf numFmtId="0" fontId="13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/>
    <xf numFmtId="0" fontId="1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/>
    <xf numFmtId="0" fontId="0" fillId="0" borderId="0" xfId="0" applyFill="1"/>
    <xf numFmtId="0" fontId="5" fillId="0" borderId="0" xfId="0" applyFont="1" applyFill="1" applyBorder="1" applyAlignment="1">
      <alignment horizontal="left"/>
    </xf>
    <xf numFmtId="165" fontId="0" fillId="0" borderId="0" xfId="0" applyNumberFormat="1" applyFill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473C0-2FD7-4517-A71A-D948E91084EE}">
  <dimension ref="A1:W355"/>
  <sheetViews>
    <sheetView tabSelected="1" topLeftCell="A131" workbookViewId="0">
      <selection activeCell="N349" sqref="N349"/>
    </sheetView>
  </sheetViews>
  <sheetFormatPr defaultRowHeight="15" customHeight="1" x14ac:dyDescent="0.25"/>
  <cols>
    <col min="2" max="4" width="12.7109375" bestFit="1" customWidth="1"/>
    <col min="5" max="5" width="11.5703125" bestFit="1" customWidth="1"/>
    <col min="6" max="8" width="12.7109375" bestFit="1" customWidth="1"/>
    <col min="9" max="9" width="12.7109375" customWidth="1"/>
    <col min="10" max="10" width="11.5703125" customWidth="1"/>
    <col min="11" max="17" width="12.7109375" customWidth="1"/>
  </cols>
  <sheetData>
    <row r="1" spans="1:10" ht="15" customHeight="1" x14ac:dyDescent="0.25">
      <c r="A1" s="1"/>
      <c r="B1" s="52" t="s">
        <v>0</v>
      </c>
      <c r="C1" s="53"/>
      <c r="D1" s="53"/>
      <c r="E1" s="2"/>
      <c r="F1" s="35" t="s">
        <v>59</v>
      </c>
      <c r="G1" s="36"/>
    </row>
    <row r="2" spans="1:10" ht="15" customHeight="1" x14ac:dyDescent="0.25">
      <c r="B2" s="49" t="s">
        <v>1</v>
      </c>
      <c r="C2" s="49"/>
      <c r="D2" s="49"/>
      <c r="E2" s="3"/>
      <c r="F2" s="35" t="s">
        <v>60</v>
      </c>
      <c r="G2" s="37">
        <v>9.8279999999999994</v>
      </c>
    </row>
    <row r="3" spans="1:10" ht="15" customHeight="1" x14ac:dyDescent="0.25">
      <c r="B3" s="51" t="s">
        <v>2</v>
      </c>
      <c r="C3" s="51"/>
      <c r="D3" s="51"/>
      <c r="E3" s="3"/>
      <c r="F3" s="35" t="s">
        <v>61</v>
      </c>
      <c r="G3" s="37">
        <v>3.0000000000000001E-3</v>
      </c>
    </row>
    <row r="4" spans="1:10" ht="15" customHeight="1" x14ac:dyDescent="0.25">
      <c r="B4" s="4" t="s">
        <v>3</v>
      </c>
      <c r="C4" s="4" t="s">
        <v>4</v>
      </c>
      <c r="D4" s="4" t="s">
        <v>5</v>
      </c>
      <c r="E4" s="3"/>
      <c r="F4" s="35" t="s">
        <v>62</v>
      </c>
      <c r="G4" s="37" t="s">
        <v>63</v>
      </c>
    </row>
    <row r="5" spans="1:10" ht="15" customHeight="1" x14ac:dyDescent="0.25">
      <c r="B5" s="5">
        <v>212364594</v>
      </c>
      <c r="C5" s="5">
        <v>472619807</v>
      </c>
      <c r="D5" s="5">
        <v>379343468</v>
      </c>
      <c r="E5" s="6"/>
      <c r="F5" s="35"/>
      <c r="G5" s="37"/>
    </row>
    <row r="6" spans="1:10" ht="15" customHeight="1" x14ac:dyDescent="0.25">
      <c r="B6" s="5">
        <v>398914954</v>
      </c>
      <c r="C6" s="5">
        <v>425560846</v>
      </c>
      <c r="D6" s="5">
        <v>346277336</v>
      </c>
      <c r="E6" s="6"/>
      <c r="F6" s="35"/>
      <c r="G6" s="37"/>
    </row>
    <row r="7" spans="1:10" ht="15" customHeight="1" x14ac:dyDescent="0.25">
      <c r="B7" s="5">
        <v>378985478</v>
      </c>
      <c r="C7" s="5">
        <v>487890738</v>
      </c>
      <c r="D7" s="5">
        <v>405519198</v>
      </c>
      <c r="E7" s="6"/>
    </row>
    <row r="8" spans="1:10" ht="15" customHeight="1" x14ac:dyDescent="0.25">
      <c r="B8" s="5">
        <v>307394981</v>
      </c>
      <c r="C8" s="5">
        <v>438977935</v>
      </c>
      <c r="D8" s="5">
        <v>348069784</v>
      </c>
      <c r="E8" s="6"/>
    </row>
    <row r="9" spans="1:10" ht="15" customHeight="1" x14ac:dyDescent="0.25">
      <c r="B9" s="5">
        <v>199265732</v>
      </c>
      <c r="C9" s="5">
        <v>468616861</v>
      </c>
      <c r="D9" s="5">
        <v>369837384</v>
      </c>
      <c r="E9" s="6"/>
      <c r="F9" s="35" t="s">
        <v>67</v>
      </c>
      <c r="G9" s="37" t="s">
        <v>68</v>
      </c>
      <c r="H9" s="37"/>
    </row>
    <row r="10" spans="1:10" ht="15" customHeight="1" x14ac:dyDescent="0.25">
      <c r="B10" s="7"/>
      <c r="C10" s="7"/>
      <c r="D10" s="7"/>
      <c r="F10" s="35" t="s">
        <v>69</v>
      </c>
      <c r="G10" s="37">
        <v>1.6999999999999999E-3</v>
      </c>
      <c r="H10" s="37" t="s">
        <v>70</v>
      </c>
    </row>
    <row r="11" spans="1:10" ht="15" customHeight="1" x14ac:dyDescent="0.25">
      <c r="A11" s="8" t="s">
        <v>6</v>
      </c>
      <c r="B11" s="9">
        <f>AVERAGE(B5:B9)</f>
        <v>299385147.80000001</v>
      </c>
      <c r="C11" s="9">
        <f>AVERAGE(C5:C9)</f>
        <v>458733237.39999998</v>
      </c>
      <c r="D11" s="9">
        <f>AVERAGE(D5:D9)</f>
        <v>369809434</v>
      </c>
      <c r="E11" s="10"/>
      <c r="F11" s="35" t="s">
        <v>71</v>
      </c>
      <c r="G11" s="37">
        <v>0.14299999999999999</v>
      </c>
      <c r="H11" s="37" t="s">
        <v>72</v>
      </c>
    </row>
    <row r="12" spans="1:10" ht="15" customHeight="1" x14ac:dyDescent="0.25">
      <c r="A12" s="8" t="s">
        <v>7</v>
      </c>
      <c r="B12" s="9">
        <f>STDEV(B5:B9)</f>
        <v>92063872.558461234</v>
      </c>
      <c r="C12" s="9">
        <f>STDEV(C5:C9)</f>
        <v>25648402.465218771</v>
      </c>
      <c r="D12" s="9">
        <f>STDEV(D5:D9)</f>
        <v>24456378.763297398</v>
      </c>
      <c r="E12" s="10"/>
    </row>
    <row r="13" spans="1:10" ht="15" customHeight="1" x14ac:dyDescent="0.25">
      <c r="A13" s="8" t="s">
        <v>8</v>
      </c>
      <c r="B13" s="9">
        <f>B12/B14</f>
        <v>18412774.511692248</v>
      </c>
      <c r="C13" s="9">
        <f>C12/C14</f>
        <v>5129680.4930437542</v>
      </c>
      <c r="D13" s="9">
        <f>D12/D14</f>
        <v>4891275.7526594792</v>
      </c>
      <c r="E13" s="10"/>
    </row>
    <row r="14" spans="1:10" ht="15" customHeight="1" x14ac:dyDescent="0.25">
      <c r="A14" s="8" t="s">
        <v>9</v>
      </c>
      <c r="B14" s="11">
        <f>COUNT(B5:B9)</f>
        <v>5</v>
      </c>
      <c r="C14" s="11">
        <f>COUNT(C5:C9)</f>
        <v>5</v>
      </c>
      <c r="D14" s="11">
        <f>COUNT(D5:D9)</f>
        <v>5</v>
      </c>
      <c r="E14" s="10"/>
    </row>
    <row r="15" spans="1:10" ht="15" customHeight="1" x14ac:dyDescent="0.25">
      <c r="A15" s="12"/>
      <c r="B15" s="24" t="s">
        <v>76</v>
      </c>
      <c r="C15" s="24" t="s">
        <v>77</v>
      </c>
      <c r="D15" s="24" t="s">
        <v>78</v>
      </c>
      <c r="E15" s="14"/>
      <c r="J15" s="14"/>
    </row>
    <row r="16" spans="1:10" ht="15" customHeight="1" x14ac:dyDescent="0.25">
      <c r="A16" s="12"/>
      <c r="B16" s="3"/>
      <c r="C16" s="13"/>
      <c r="D16" s="13"/>
      <c r="E16" s="14"/>
      <c r="J16" s="14"/>
    </row>
    <row r="17" spans="1:8" ht="15" customHeight="1" x14ac:dyDescent="0.25">
      <c r="B17" s="51" t="s">
        <v>0</v>
      </c>
      <c r="C17" s="51"/>
      <c r="D17" s="51"/>
      <c r="F17" s="35" t="s">
        <v>59</v>
      </c>
      <c r="G17" s="36"/>
    </row>
    <row r="18" spans="1:8" ht="15" customHeight="1" x14ac:dyDescent="0.25">
      <c r="B18" s="49" t="s">
        <v>1</v>
      </c>
      <c r="C18" s="49"/>
      <c r="D18" s="49"/>
      <c r="F18" s="35" t="s">
        <v>60</v>
      </c>
      <c r="G18" s="37">
        <v>4.3609999999999998</v>
      </c>
    </row>
    <row r="19" spans="1:8" ht="15" customHeight="1" x14ac:dyDescent="0.25">
      <c r="B19" s="51" t="s">
        <v>10</v>
      </c>
      <c r="C19" s="51"/>
      <c r="D19" s="51"/>
      <c r="F19" s="35" t="s">
        <v>61</v>
      </c>
      <c r="G19" s="37">
        <v>4.0300000000000002E-2</v>
      </c>
    </row>
    <row r="20" spans="1:8" ht="15" customHeight="1" x14ac:dyDescent="0.25">
      <c r="B20" s="4" t="s">
        <v>3</v>
      </c>
      <c r="C20" s="4" t="s">
        <v>4</v>
      </c>
      <c r="D20" s="4" t="s">
        <v>5</v>
      </c>
      <c r="F20" s="35" t="s">
        <v>62</v>
      </c>
      <c r="G20" s="37" t="s">
        <v>73</v>
      </c>
    </row>
    <row r="21" spans="1:8" ht="15" customHeight="1" x14ac:dyDescent="0.25">
      <c r="B21" s="5">
        <v>115136139</v>
      </c>
      <c r="C21" s="5">
        <v>136669417</v>
      </c>
      <c r="D21" s="5">
        <v>139685181</v>
      </c>
      <c r="F21" s="35"/>
      <c r="G21" s="37"/>
    </row>
    <row r="22" spans="1:8" ht="15" customHeight="1" x14ac:dyDescent="0.25">
      <c r="B22" s="5">
        <v>112520141</v>
      </c>
      <c r="C22" s="5">
        <v>129072806</v>
      </c>
      <c r="D22" s="5">
        <v>156464738</v>
      </c>
      <c r="F22" s="35"/>
      <c r="G22" s="37"/>
    </row>
    <row r="23" spans="1:8" ht="15" customHeight="1" x14ac:dyDescent="0.25">
      <c r="B23" s="5">
        <v>130056248</v>
      </c>
      <c r="C23" s="5">
        <v>132851711</v>
      </c>
      <c r="D23" s="5">
        <v>113628508</v>
      </c>
    </row>
    <row r="24" spans="1:8" ht="15" customHeight="1" x14ac:dyDescent="0.25">
      <c r="B24" s="5">
        <v>89756947</v>
      </c>
      <c r="C24" s="5">
        <v>172674051</v>
      </c>
      <c r="D24" s="5">
        <v>172196384</v>
      </c>
    </row>
    <row r="25" spans="1:8" ht="15" customHeight="1" x14ac:dyDescent="0.25">
      <c r="B25" s="5"/>
      <c r="C25" s="5">
        <v>138115656</v>
      </c>
      <c r="D25" s="5">
        <v>174650658</v>
      </c>
      <c r="F25" s="35" t="s">
        <v>67</v>
      </c>
      <c r="G25" s="36" t="s">
        <v>68</v>
      </c>
      <c r="H25" s="36"/>
    </row>
    <row r="26" spans="1:8" ht="15" customHeight="1" x14ac:dyDescent="0.25">
      <c r="B26" s="7"/>
      <c r="C26" s="7"/>
      <c r="D26" s="7"/>
      <c r="F26" s="35" t="s">
        <v>69</v>
      </c>
      <c r="G26" s="37">
        <v>0.1009</v>
      </c>
      <c r="H26" s="37" t="s">
        <v>70</v>
      </c>
    </row>
    <row r="27" spans="1:8" ht="15" customHeight="1" x14ac:dyDescent="0.25">
      <c r="A27" s="8" t="s">
        <v>6</v>
      </c>
      <c r="B27" s="9">
        <f>AVERAGE(B21:B25)</f>
        <v>111867368.75</v>
      </c>
      <c r="C27" s="9">
        <f>AVERAGE(C21:C25)</f>
        <v>141876728.19999999</v>
      </c>
      <c r="D27" s="9">
        <f>AVERAGE(D21:D25)</f>
        <v>151325093.80000001</v>
      </c>
      <c r="F27" s="35" t="s">
        <v>71</v>
      </c>
      <c r="G27" s="37">
        <v>3.04E-2</v>
      </c>
      <c r="H27" s="37" t="s">
        <v>72</v>
      </c>
    </row>
    <row r="28" spans="1:8" ht="15" customHeight="1" x14ac:dyDescent="0.25">
      <c r="A28" s="8" t="s">
        <v>7</v>
      </c>
      <c r="B28" s="9">
        <f>STDEV(B21:B25)</f>
        <v>16641484.798454814</v>
      </c>
      <c r="C28" s="9">
        <f>STDEV(C21:C25)</f>
        <v>17572195.400963761</v>
      </c>
      <c r="D28" s="9">
        <f>STDEV(D21:D25)</f>
        <v>25311206.971082512</v>
      </c>
    </row>
    <row r="29" spans="1:8" ht="15" customHeight="1" x14ac:dyDescent="0.25">
      <c r="A29" s="8" t="s">
        <v>8</v>
      </c>
      <c r="B29" s="9">
        <f>B28/B30</f>
        <v>4160371.1996137034</v>
      </c>
      <c r="C29" s="9">
        <f>C28/C30</f>
        <v>3514439.0801927522</v>
      </c>
      <c r="D29" s="9">
        <f>D28/D30</f>
        <v>5062241.3942165021</v>
      </c>
    </row>
    <row r="30" spans="1:8" ht="15" customHeight="1" x14ac:dyDescent="0.25">
      <c r="A30" s="8" t="s">
        <v>9</v>
      </c>
      <c r="B30" s="11">
        <f>COUNT(B21:B25)</f>
        <v>4</v>
      </c>
      <c r="C30" s="11">
        <f>COUNT(C21:C25)</f>
        <v>5</v>
      </c>
      <c r="D30" s="11">
        <f>COUNT(D21:D25)</f>
        <v>5</v>
      </c>
    </row>
    <row r="31" spans="1:8" ht="15" customHeight="1" x14ac:dyDescent="0.25">
      <c r="A31" s="12"/>
      <c r="B31" s="24" t="s">
        <v>76</v>
      </c>
      <c r="C31" s="24" t="s">
        <v>77</v>
      </c>
      <c r="D31" s="24" t="s">
        <v>78</v>
      </c>
    </row>
    <row r="32" spans="1:8" ht="15" customHeight="1" x14ac:dyDescent="0.25">
      <c r="A32" s="12"/>
      <c r="B32" s="14"/>
      <c r="C32" s="13"/>
      <c r="D32" s="13"/>
    </row>
    <row r="33" spans="1:8" ht="15" customHeight="1" x14ac:dyDescent="0.25">
      <c r="B33" s="51" t="s">
        <v>0</v>
      </c>
      <c r="C33" s="51"/>
      <c r="D33" s="51"/>
      <c r="F33" s="35" t="s">
        <v>59</v>
      </c>
      <c r="G33" s="36"/>
    </row>
    <row r="34" spans="1:8" ht="15" customHeight="1" x14ac:dyDescent="0.25">
      <c r="B34" s="49" t="s">
        <v>1</v>
      </c>
      <c r="C34" s="49"/>
      <c r="D34" s="49"/>
      <c r="F34" s="35" t="s">
        <v>60</v>
      </c>
      <c r="G34" s="37">
        <v>6.2510000000000003</v>
      </c>
    </row>
    <row r="35" spans="1:8" ht="15" customHeight="1" x14ac:dyDescent="0.25">
      <c r="B35" s="51" t="s">
        <v>11</v>
      </c>
      <c r="C35" s="51"/>
      <c r="D35" s="51"/>
      <c r="F35" s="35" t="s">
        <v>61</v>
      </c>
      <c r="G35" s="37">
        <v>1.38E-2</v>
      </c>
    </row>
    <row r="36" spans="1:8" ht="15" customHeight="1" x14ac:dyDescent="0.25">
      <c r="B36" s="4" t="s">
        <v>3</v>
      </c>
      <c r="C36" s="4" t="s">
        <v>4</v>
      </c>
      <c r="D36" s="4" t="s">
        <v>5</v>
      </c>
      <c r="F36" s="35" t="s">
        <v>62</v>
      </c>
      <c r="G36" s="37" t="s">
        <v>73</v>
      </c>
    </row>
    <row r="37" spans="1:8" ht="15" customHeight="1" x14ac:dyDescent="0.25">
      <c r="B37" s="5">
        <v>44221477</v>
      </c>
      <c r="C37" s="5">
        <v>130000000</v>
      </c>
      <c r="D37" s="5">
        <v>88995290</v>
      </c>
      <c r="F37" s="35" t="s">
        <v>64</v>
      </c>
      <c r="G37" s="37" t="s">
        <v>65</v>
      </c>
    </row>
    <row r="38" spans="1:8" ht="15" customHeight="1" x14ac:dyDescent="0.25">
      <c r="B38" s="5">
        <v>130000000</v>
      </c>
      <c r="C38" s="5">
        <v>124000000</v>
      </c>
      <c r="D38" s="5">
        <v>99711771</v>
      </c>
      <c r="F38" s="35" t="s">
        <v>66</v>
      </c>
      <c r="G38" s="37">
        <v>0.51019999999999999</v>
      </c>
    </row>
    <row r="39" spans="1:8" ht="15" customHeight="1" x14ac:dyDescent="0.25">
      <c r="B39" s="5">
        <v>87349281</v>
      </c>
      <c r="C39" s="5">
        <v>132000000</v>
      </c>
      <c r="D39" s="5">
        <v>128000000</v>
      </c>
    </row>
    <row r="40" spans="1:8" ht="15" customHeight="1" x14ac:dyDescent="0.25">
      <c r="B40" s="5">
        <v>54483832</v>
      </c>
      <c r="C40" s="5">
        <v>130000000</v>
      </c>
      <c r="D40" s="5">
        <v>105000000</v>
      </c>
    </row>
    <row r="41" spans="1:8" ht="15" customHeight="1" x14ac:dyDescent="0.25">
      <c r="B41" s="5">
        <v>28390206</v>
      </c>
      <c r="C41" s="5">
        <v>108000000</v>
      </c>
      <c r="D41" s="5">
        <v>105000000</v>
      </c>
      <c r="F41" s="35" t="s">
        <v>67</v>
      </c>
      <c r="G41" s="37" t="s">
        <v>68</v>
      </c>
      <c r="H41" s="37"/>
    </row>
    <row r="42" spans="1:8" ht="15" customHeight="1" x14ac:dyDescent="0.25">
      <c r="B42" s="7"/>
      <c r="C42" s="7"/>
      <c r="D42" s="7"/>
      <c r="F42" s="35" t="s">
        <v>69</v>
      </c>
      <c r="G42" s="37">
        <v>8.9999999999999993E-3</v>
      </c>
      <c r="H42" s="37" t="s">
        <v>70</v>
      </c>
    </row>
    <row r="43" spans="1:8" ht="15" customHeight="1" x14ac:dyDescent="0.25">
      <c r="A43" s="8" t="s">
        <v>6</v>
      </c>
      <c r="B43" s="9">
        <f>AVERAGE(B37:B41)</f>
        <v>68888959.200000003</v>
      </c>
      <c r="C43" s="9">
        <f>AVERAGE(C37:C41)</f>
        <v>124800000</v>
      </c>
      <c r="D43" s="9">
        <f>AVERAGE(D37:D41)</f>
        <v>105341412.2</v>
      </c>
      <c r="F43" s="35" t="s">
        <v>71</v>
      </c>
      <c r="G43" s="37">
        <v>8.3000000000000004E-2</v>
      </c>
      <c r="H43" s="37" t="s">
        <v>72</v>
      </c>
    </row>
    <row r="44" spans="1:8" ht="15" customHeight="1" x14ac:dyDescent="0.25">
      <c r="A44" s="8" t="s">
        <v>7</v>
      </c>
      <c r="B44" s="9">
        <f>STDEV(B37:B41)</f>
        <v>40408799.063783199</v>
      </c>
      <c r="C44" s="9">
        <f>STDEV(C37:C41)</f>
        <v>9859006.0350929908</v>
      </c>
      <c r="D44" s="9">
        <f>STDEV(D37:D41)</f>
        <v>14252484.842028424</v>
      </c>
    </row>
    <row r="45" spans="1:8" ht="15" customHeight="1" x14ac:dyDescent="0.25">
      <c r="A45" s="8" t="s">
        <v>8</v>
      </c>
      <c r="B45" s="9">
        <f>B44/B46</f>
        <v>8081759.8127566399</v>
      </c>
      <c r="C45" s="9">
        <f>C44/C46</f>
        <v>1971801.2070185982</v>
      </c>
      <c r="D45" s="9">
        <f>D44/D46</f>
        <v>2850496.9684056849</v>
      </c>
    </row>
    <row r="46" spans="1:8" ht="15" customHeight="1" x14ac:dyDescent="0.25">
      <c r="A46" s="8" t="s">
        <v>9</v>
      </c>
      <c r="B46" s="11">
        <f>COUNT(B37:B41)</f>
        <v>5</v>
      </c>
      <c r="C46" s="11">
        <f>COUNT(C37:C41)</f>
        <v>5</v>
      </c>
      <c r="D46" s="11">
        <f>COUNT(D37:D41)</f>
        <v>5</v>
      </c>
    </row>
    <row r="47" spans="1:8" ht="15" customHeight="1" x14ac:dyDescent="0.25">
      <c r="A47" s="12"/>
      <c r="B47" s="14"/>
      <c r="C47" s="13"/>
      <c r="D47" s="13"/>
    </row>
    <row r="48" spans="1:8" ht="15" customHeight="1" x14ac:dyDescent="0.25">
      <c r="A48" s="12"/>
      <c r="B48" s="14"/>
      <c r="C48" s="13"/>
      <c r="D48" s="13"/>
    </row>
    <row r="49" spans="1:5" ht="15" customHeight="1" x14ac:dyDescent="0.25">
      <c r="A49" s="1"/>
      <c r="B49" s="51" t="s">
        <v>12</v>
      </c>
      <c r="C49" s="51"/>
      <c r="D49" s="2"/>
    </row>
    <row r="50" spans="1:5" ht="15" customHeight="1" x14ac:dyDescent="0.25">
      <c r="B50" s="49" t="s">
        <v>1</v>
      </c>
      <c r="C50" s="49"/>
    </row>
    <row r="51" spans="1:5" ht="15" customHeight="1" x14ac:dyDescent="0.25">
      <c r="B51" s="51" t="s">
        <v>13</v>
      </c>
      <c r="C51" s="51"/>
    </row>
    <row r="52" spans="1:5" ht="15" customHeight="1" x14ac:dyDescent="0.25">
      <c r="B52" s="4" t="s">
        <v>3</v>
      </c>
      <c r="C52" s="4" t="s">
        <v>14</v>
      </c>
    </row>
    <row r="53" spans="1:5" ht="15" customHeight="1" x14ac:dyDescent="0.25">
      <c r="B53" s="4">
        <v>66266932</v>
      </c>
      <c r="C53" s="4">
        <v>103415835</v>
      </c>
    </row>
    <row r="54" spans="1:5" ht="15" customHeight="1" x14ac:dyDescent="0.25">
      <c r="B54" s="4">
        <v>55277657</v>
      </c>
      <c r="C54" s="4">
        <v>90907287</v>
      </c>
    </row>
    <row r="55" spans="1:5" ht="15" customHeight="1" x14ac:dyDescent="0.25">
      <c r="B55" s="4">
        <v>52842580</v>
      </c>
      <c r="C55" s="4">
        <v>101648407</v>
      </c>
    </row>
    <row r="56" spans="1:5" ht="15" customHeight="1" x14ac:dyDescent="0.25">
      <c r="B56" s="7"/>
      <c r="C56" s="7"/>
    </row>
    <row r="57" spans="1:5" ht="15" customHeight="1" x14ac:dyDescent="0.25">
      <c r="A57" s="8" t="s">
        <v>6</v>
      </c>
      <c r="B57" s="9">
        <f>AVERAGE(B53:B55)</f>
        <v>58129056.333333336</v>
      </c>
      <c r="C57" s="9">
        <f>AVERAGE(C53:C55)</f>
        <v>98657176.333333328</v>
      </c>
    </row>
    <row r="58" spans="1:5" ht="15" customHeight="1" x14ac:dyDescent="0.25">
      <c r="A58" s="8" t="s">
        <v>7</v>
      </c>
      <c r="B58" s="9">
        <f>STDEV(B53:B55)</f>
        <v>7152004.2836659662</v>
      </c>
      <c r="C58" s="9">
        <f>STDEV(C53:C55)</f>
        <v>6769530.1862818617</v>
      </c>
    </row>
    <row r="59" spans="1:5" ht="15" customHeight="1" x14ac:dyDescent="0.25">
      <c r="A59" s="8" t="s">
        <v>8</v>
      </c>
      <c r="B59" s="9">
        <f>B58/B60</f>
        <v>2384001.4278886556</v>
      </c>
      <c r="C59" s="9">
        <f>C58/C60</f>
        <v>2256510.0620939541</v>
      </c>
    </row>
    <row r="60" spans="1:5" ht="15" customHeight="1" x14ac:dyDescent="0.25">
      <c r="A60" s="8" t="s">
        <v>9</v>
      </c>
      <c r="B60" s="11">
        <f>COUNT(B53:B55)</f>
        <v>3</v>
      </c>
      <c r="C60" s="11">
        <f>COUNT(C53:C55)</f>
        <v>3</v>
      </c>
    </row>
    <row r="61" spans="1:5" ht="15" customHeight="1" x14ac:dyDescent="0.25">
      <c r="A61" s="8" t="s">
        <v>74</v>
      </c>
      <c r="B61" s="38"/>
      <c r="C61" s="4">
        <v>2E-3</v>
      </c>
    </row>
    <row r="63" spans="1:5" ht="15" customHeight="1" x14ac:dyDescent="0.25">
      <c r="B63" s="51" t="s">
        <v>12</v>
      </c>
      <c r="C63" s="51"/>
      <c r="D63" s="51"/>
      <c r="E63" s="51"/>
    </row>
    <row r="64" spans="1:5" ht="15" customHeight="1" x14ac:dyDescent="0.25">
      <c r="B64" s="49" t="s">
        <v>15</v>
      </c>
      <c r="C64" s="49"/>
      <c r="D64" s="49"/>
      <c r="E64" s="49"/>
    </row>
    <row r="65" spans="1:10" ht="15" customHeight="1" x14ac:dyDescent="0.25">
      <c r="B65" s="56" t="s">
        <v>16</v>
      </c>
      <c r="C65" s="56"/>
      <c r="D65" s="56" t="s">
        <v>17</v>
      </c>
      <c r="E65" s="56"/>
    </row>
    <row r="66" spans="1:10" ht="15" customHeight="1" x14ac:dyDescent="0.25">
      <c r="B66" s="4" t="s">
        <v>3</v>
      </c>
      <c r="C66" s="4" t="s">
        <v>14</v>
      </c>
      <c r="D66" s="4" t="s">
        <v>3</v>
      </c>
      <c r="E66" s="4" t="s">
        <v>14</v>
      </c>
    </row>
    <row r="67" spans="1:10" ht="15" customHeight="1" x14ac:dyDescent="0.25">
      <c r="B67" s="15">
        <v>0.75750992112630733</v>
      </c>
      <c r="C67" s="15">
        <v>0.43492222252194518</v>
      </c>
      <c r="D67" s="15">
        <v>0.19288507688879125</v>
      </c>
      <c r="E67" s="15">
        <v>0.4384728173965432</v>
      </c>
    </row>
    <row r="68" spans="1:10" ht="15" customHeight="1" x14ac:dyDescent="0.25">
      <c r="B68" s="15">
        <v>0.74884102090927007</v>
      </c>
      <c r="C68" s="15">
        <v>0.4321434706389411</v>
      </c>
      <c r="D68" s="15">
        <v>0.19668422979279024</v>
      </c>
      <c r="E68" s="15">
        <v>0.44074087952475444</v>
      </c>
    </row>
    <row r="69" spans="1:10" ht="15" customHeight="1" x14ac:dyDescent="0.25">
      <c r="B69" s="15">
        <v>0.75449038844165284</v>
      </c>
      <c r="C69" s="15">
        <v>0.43056625784202202</v>
      </c>
      <c r="D69" s="15">
        <v>0.19148610698570148</v>
      </c>
      <c r="E69" s="15">
        <v>0.43848806675282387</v>
      </c>
    </row>
    <row r="70" spans="1:10" ht="15" customHeight="1" x14ac:dyDescent="0.25">
      <c r="B70" s="16"/>
      <c r="C70" s="16"/>
      <c r="D70" s="16"/>
      <c r="E70" s="16"/>
    </row>
    <row r="71" spans="1:10" ht="15" customHeight="1" x14ac:dyDescent="0.25">
      <c r="A71" s="8" t="s">
        <v>6</v>
      </c>
      <c r="B71" s="17">
        <f>AVERAGE(B67:B69)</f>
        <v>0.75361377682574338</v>
      </c>
      <c r="C71" s="17">
        <f>AVERAGE(C67:C69)</f>
        <v>0.43254398366763608</v>
      </c>
      <c r="D71" s="17">
        <f t="shared" ref="D71:E71" si="0">AVERAGE(D67:D69)</f>
        <v>0.19368513788909433</v>
      </c>
      <c r="E71" s="17">
        <f t="shared" si="0"/>
        <v>0.43923392122470717</v>
      </c>
    </row>
    <row r="72" spans="1:10" ht="15" customHeight="1" x14ac:dyDescent="0.25">
      <c r="A72" s="8" t="s">
        <v>7</v>
      </c>
      <c r="B72" s="17">
        <f>STDEV(B67:B69)</f>
        <v>4.4004310796895395E-3</v>
      </c>
      <c r="C72" s="17">
        <f>STDEV(C67:C69)</f>
        <v>2.2054285496928613E-3</v>
      </c>
      <c r="D72" s="17">
        <f t="shared" ref="D72:E72" si="1">STDEV(D67:D69)</f>
        <v>2.6898314784663626E-3</v>
      </c>
      <c r="E72" s="17">
        <f t="shared" si="1"/>
        <v>1.3050864432204315E-3</v>
      </c>
    </row>
    <row r="73" spans="1:10" ht="15" customHeight="1" x14ac:dyDescent="0.25">
      <c r="A73" s="8" t="s">
        <v>8</v>
      </c>
      <c r="B73" s="17">
        <f>B72/B74</f>
        <v>1.4668103598965132E-3</v>
      </c>
      <c r="C73" s="17">
        <f>C72/C74</f>
        <v>7.3514284989762042E-4</v>
      </c>
      <c r="D73" s="17">
        <f t="shared" ref="D73:E73" si="2">D72/D74</f>
        <v>8.9661049282212084E-4</v>
      </c>
      <c r="E73" s="17">
        <f t="shared" si="2"/>
        <v>4.350288144068105E-4</v>
      </c>
    </row>
    <row r="74" spans="1:10" ht="15" customHeight="1" x14ac:dyDescent="0.25">
      <c r="A74" s="8" t="s">
        <v>9</v>
      </c>
      <c r="B74" s="11">
        <f>COUNT(B67:B69)</f>
        <v>3</v>
      </c>
      <c r="C74" s="11">
        <f>COUNT(C67:C69)</f>
        <v>3</v>
      </c>
      <c r="D74" s="11">
        <f t="shared" ref="D74:E74" si="3">COUNT(D67:D69)</f>
        <v>3</v>
      </c>
      <c r="E74" s="11">
        <f t="shared" si="3"/>
        <v>3</v>
      </c>
    </row>
    <row r="75" spans="1:10" ht="15" customHeight="1" x14ac:dyDescent="0.25">
      <c r="A75" s="8" t="s">
        <v>74</v>
      </c>
      <c r="B75" s="38"/>
      <c r="C75" s="4" t="s">
        <v>75</v>
      </c>
      <c r="D75" s="38"/>
      <c r="E75" s="4" t="s">
        <v>75</v>
      </c>
    </row>
    <row r="77" spans="1:10" ht="15" customHeight="1" x14ac:dyDescent="0.25">
      <c r="A77" s="1"/>
      <c r="B77" s="51" t="s">
        <v>18</v>
      </c>
      <c r="C77" s="51"/>
      <c r="D77" s="51"/>
      <c r="E77" s="51"/>
    </row>
    <row r="78" spans="1:10" ht="15" customHeight="1" x14ac:dyDescent="0.25">
      <c r="B78" s="49" t="s">
        <v>19</v>
      </c>
      <c r="C78" s="49"/>
      <c r="D78" s="49"/>
      <c r="E78" s="49"/>
    </row>
    <row r="79" spans="1:10" ht="15" customHeight="1" x14ac:dyDescent="0.25">
      <c r="A79" t="s">
        <v>20</v>
      </c>
      <c r="B79" s="50" t="s">
        <v>21</v>
      </c>
      <c r="C79" s="50"/>
      <c r="D79" s="50" t="s">
        <v>22</v>
      </c>
      <c r="E79" s="50"/>
    </row>
    <row r="80" spans="1:10" ht="15" customHeight="1" x14ac:dyDescent="0.25">
      <c r="B80" s="4" t="s">
        <v>3</v>
      </c>
      <c r="C80" s="4" t="s">
        <v>23</v>
      </c>
      <c r="D80" s="4" t="s">
        <v>3</v>
      </c>
      <c r="E80" s="4" t="s">
        <v>23</v>
      </c>
      <c r="J80" s="18"/>
    </row>
    <row r="81" spans="1:10" ht="15" customHeight="1" x14ac:dyDescent="0.25">
      <c r="B81" s="19">
        <v>86.397069999999999</v>
      </c>
      <c r="C81" s="19">
        <v>133.68199999999999</v>
      </c>
      <c r="D81" s="19">
        <v>98.093959999999996</v>
      </c>
      <c r="E81" s="19">
        <v>79.670349999999999</v>
      </c>
      <c r="J81" s="18"/>
    </row>
    <row r="82" spans="1:10" ht="15" customHeight="1" x14ac:dyDescent="0.25">
      <c r="B82" s="19">
        <v>86.295019999999994</v>
      </c>
      <c r="C82" s="19">
        <v>140.91929999999999</v>
      </c>
      <c r="D82" s="19">
        <v>115.5371</v>
      </c>
      <c r="E82" s="19">
        <v>99.784459999999996</v>
      </c>
      <c r="J82" s="18"/>
    </row>
    <row r="83" spans="1:10" ht="15" customHeight="1" x14ac:dyDescent="0.25">
      <c r="B83" s="19">
        <v>109.8099</v>
      </c>
      <c r="C83" s="19">
        <v>124.42059999999999</v>
      </c>
      <c r="D83" s="19">
        <v>91.563010000000006</v>
      </c>
      <c r="E83" s="19">
        <v>96.406279999999995</v>
      </c>
      <c r="J83" s="18"/>
    </row>
    <row r="84" spans="1:10" ht="15" customHeight="1" x14ac:dyDescent="0.25">
      <c r="B84" s="19">
        <v>119.4795</v>
      </c>
      <c r="C84" s="19">
        <v>142.4246</v>
      </c>
      <c r="D84" s="19">
        <v>107.86790000000001</v>
      </c>
      <c r="E84" s="19">
        <v>113.7283</v>
      </c>
      <c r="J84" s="18"/>
    </row>
    <row r="85" spans="1:10" ht="15" customHeight="1" x14ac:dyDescent="0.25">
      <c r="B85" s="19">
        <v>102.6236</v>
      </c>
      <c r="C85" s="19">
        <v>146.06450000000001</v>
      </c>
      <c r="D85" s="19">
        <v>97.234629999999996</v>
      </c>
      <c r="E85" s="19">
        <v>91.081209999999999</v>
      </c>
      <c r="J85" s="18"/>
    </row>
    <row r="86" spans="1:10" ht="15" customHeight="1" x14ac:dyDescent="0.25">
      <c r="B86" s="19">
        <v>95.394819999999996</v>
      </c>
      <c r="C86" s="19">
        <v>137.90020000000001</v>
      </c>
      <c r="D86" s="19">
        <v>89.703460000000007</v>
      </c>
      <c r="E86" s="19">
        <v>94.873559999999998</v>
      </c>
    </row>
    <row r="87" spans="1:10" ht="15" customHeight="1" x14ac:dyDescent="0.25">
      <c r="B87" s="20"/>
      <c r="C87" s="20"/>
      <c r="D87" s="20"/>
      <c r="E87" s="20"/>
    </row>
    <row r="88" spans="1:10" ht="15" customHeight="1" x14ac:dyDescent="0.25">
      <c r="A88" s="8" t="s">
        <v>6</v>
      </c>
      <c r="B88" s="21">
        <f>AVERAGE(B81:B86)</f>
        <v>99.999984999999995</v>
      </c>
      <c r="C88" s="21">
        <f>AVERAGE(C81:C86)</f>
        <v>137.56853333333333</v>
      </c>
      <c r="D88" s="21">
        <f>AVERAGE(D81:D86)</f>
        <v>100.00001000000002</v>
      </c>
      <c r="E88" s="21">
        <f>AVERAGE(E81:E86)</f>
        <v>95.924026666666649</v>
      </c>
    </row>
    <row r="89" spans="1:10" ht="15" customHeight="1" x14ac:dyDescent="0.25">
      <c r="A89" s="8" t="s">
        <v>7</v>
      </c>
      <c r="B89" s="21">
        <f>STDEV(B81:B86)</f>
        <v>13.241164597091512</v>
      </c>
      <c r="C89" s="21">
        <f>STDEV(C81:C86)</f>
        <v>7.6821060314647278</v>
      </c>
      <c r="D89" s="21">
        <f>STDEV(D81:D86)</f>
        <v>9.9175311723190447</v>
      </c>
      <c r="E89" s="21">
        <f>STDEV(E81:E86)</f>
        <v>11.143303113493277</v>
      </c>
    </row>
    <row r="90" spans="1:10" ht="15" customHeight="1" x14ac:dyDescent="0.25">
      <c r="A90" s="8" t="s">
        <v>8</v>
      </c>
      <c r="B90" s="21">
        <f>B89/B91</f>
        <v>2.2068607661819186</v>
      </c>
      <c r="C90" s="21">
        <f>C89/C91</f>
        <v>1.2803510052441214</v>
      </c>
      <c r="D90" s="21">
        <f t="shared" ref="D90" si="4">D89/D91</f>
        <v>1.652921862053174</v>
      </c>
      <c r="E90" s="21">
        <f>E89/E91</f>
        <v>1.8572171855822128</v>
      </c>
    </row>
    <row r="91" spans="1:10" ht="15" customHeight="1" x14ac:dyDescent="0.25">
      <c r="A91" s="8" t="s">
        <v>9</v>
      </c>
      <c r="B91" s="9">
        <f>COUNT(B81:B86)</f>
        <v>6</v>
      </c>
      <c r="C91" s="9">
        <f>COUNT(C81:C86)</f>
        <v>6</v>
      </c>
      <c r="D91" s="9">
        <f>COUNT(D81:D86)</f>
        <v>6</v>
      </c>
      <c r="E91" s="9">
        <f>COUNT(E81:E86)</f>
        <v>6</v>
      </c>
    </row>
    <row r="92" spans="1:10" ht="15" customHeight="1" x14ac:dyDescent="0.25">
      <c r="A92" s="8" t="s">
        <v>74</v>
      </c>
      <c r="B92" s="38"/>
      <c r="C92" s="37">
        <v>1E-4</v>
      </c>
      <c r="D92" s="38"/>
      <c r="E92" s="37">
        <v>0.51849999999999996</v>
      </c>
    </row>
    <row r="94" spans="1:10" ht="15" customHeight="1" x14ac:dyDescent="0.25">
      <c r="A94" s="1"/>
      <c r="B94" s="51" t="s">
        <v>24</v>
      </c>
      <c r="C94" s="51"/>
      <c r="D94" s="51"/>
      <c r="E94" s="51"/>
      <c r="F94" s="51"/>
      <c r="G94" s="51"/>
      <c r="I94" s="35" t="s">
        <v>59</v>
      </c>
      <c r="J94" s="37"/>
    </row>
    <row r="95" spans="1:10" ht="15" customHeight="1" x14ac:dyDescent="0.25">
      <c r="B95" s="49" t="s">
        <v>19</v>
      </c>
      <c r="C95" s="49"/>
      <c r="D95" s="49"/>
      <c r="E95" s="49"/>
      <c r="F95" s="49"/>
      <c r="G95" s="49"/>
      <c r="I95" s="35" t="s">
        <v>60</v>
      </c>
      <c r="J95" s="37">
        <v>46.87</v>
      </c>
    </row>
    <row r="96" spans="1:10" ht="15" customHeight="1" x14ac:dyDescent="0.25">
      <c r="B96" s="50" t="s">
        <v>25</v>
      </c>
      <c r="C96" s="50"/>
      <c r="D96" s="50"/>
      <c r="E96" s="50" t="s">
        <v>26</v>
      </c>
      <c r="F96" s="50"/>
      <c r="G96" s="50"/>
      <c r="I96" s="35" t="s">
        <v>61</v>
      </c>
      <c r="J96" s="37" t="s">
        <v>75</v>
      </c>
    </row>
    <row r="97" spans="1:11" ht="15" customHeight="1" x14ac:dyDescent="0.25">
      <c r="B97" s="4" t="s">
        <v>3</v>
      </c>
      <c r="C97" s="4" t="s">
        <v>23</v>
      </c>
      <c r="D97" s="4" t="s">
        <v>27</v>
      </c>
      <c r="E97" s="4" t="s">
        <v>3</v>
      </c>
      <c r="F97" s="4" t="s">
        <v>23</v>
      </c>
      <c r="G97" s="4" t="s">
        <v>27</v>
      </c>
      <c r="I97" s="35" t="s">
        <v>62</v>
      </c>
      <c r="J97" s="37" t="s">
        <v>82</v>
      </c>
    </row>
    <row r="98" spans="1:11" ht="15" customHeight="1" x14ac:dyDescent="0.25">
      <c r="B98" s="19">
        <v>122.3502</v>
      </c>
      <c r="C98" s="19">
        <v>287.8347</v>
      </c>
      <c r="D98" s="19">
        <v>263.97210000000001</v>
      </c>
      <c r="E98" s="19">
        <v>112.4675</v>
      </c>
      <c r="F98" s="19">
        <v>124.03959999999999</v>
      </c>
      <c r="G98" s="19">
        <v>417.67450000000002</v>
      </c>
    </row>
    <row r="99" spans="1:11" ht="15" customHeight="1" x14ac:dyDescent="0.25">
      <c r="B99" s="19">
        <v>77.279970000000006</v>
      </c>
      <c r="C99" s="19">
        <v>313.92720000000003</v>
      </c>
      <c r="D99" s="19">
        <v>430.2688</v>
      </c>
      <c r="E99" s="19">
        <v>93.413449999999997</v>
      </c>
      <c r="F99" s="19">
        <v>126.11320000000001</v>
      </c>
      <c r="G99" s="19">
        <v>338.19119999999998</v>
      </c>
      <c r="I99" s="39" t="s">
        <v>67</v>
      </c>
      <c r="J99" s="4" t="s">
        <v>68</v>
      </c>
      <c r="K99" s="4"/>
    </row>
    <row r="100" spans="1:11" ht="15" customHeight="1" x14ac:dyDescent="0.25">
      <c r="B100" s="19">
        <v>75.360799999999998</v>
      </c>
      <c r="C100" s="19">
        <v>260.4178</v>
      </c>
      <c r="D100" s="19">
        <v>343.74169999999998</v>
      </c>
      <c r="E100" s="19">
        <v>81.507360000000006</v>
      </c>
      <c r="F100" s="19">
        <v>113.4415</v>
      </c>
      <c r="G100" s="19">
        <v>363.11320000000001</v>
      </c>
      <c r="I100" s="39" t="s">
        <v>83</v>
      </c>
      <c r="J100" s="4" t="s">
        <v>75</v>
      </c>
      <c r="K100" s="4" t="s">
        <v>70</v>
      </c>
    </row>
    <row r="101" spans="1:11" ht="15" customHeight="1" x14ac:dyDescent="0.25">
      <c r="B101" s="19">
        <v>99.561890000000005</v>
      </c>
      <c r="C101" s="19">
        <v>416.22519999999997</v>
      </c>
      <c r="D101" s="19">
        <v>594.2491</v>
      </c>
      <c r="E101" s="19">
        <v>116.67100000000001</v>
      </c>
      <c r="F101" s="19">
        <v>120.5128</v>
      </c>
      <c r="G101" s="19">
        <v>345.46499999999997</v>
      </c>
      <c r="I101" s="39" t="s">
        <v>84</v>
      </c>
      <c r="J101" s="4" t="s">
        <v>75</v>
      </c>
      <c r="K101" s="4" t="s">
        <v>72</v>
      </c>
    </row>
    <row r="102" spans="1:11" ht="15" customHeight="1" x14ac:dyDescent="0.25">
      <c r="B102" s="19">
        <v>135.32759999999999</v>
      </c>
      <c r="C102" s="19">
        <v>310.48469999999998</v>
      </c>
      <c r="D102" s="19">
        <v>459.92939999999999</v>
      </c>
      <c r="E102" s="19">
        <v>155.8603</v>
      </c>
      <c r="F102" s="19">
        <v>110.5188</v>
      </c>
      <c r="G102" s="19">
        <v>372.4205</v>
      </c>
      <c r="I102" s="39" t="s">
        <v>83</v>
      </c>
      <c r="J102" s="4">
        <v>0.98750000000000004</v>
      </c>
      <c r="K102" s="4" t="s">
        <v>85</v>
      </c>
    </row>
    <row r="103" spans="1:11" ht="15" customHeight="1" x14ac:dyDescent="0.25">
      <c r="B103" s="19">
        <v>91.850999999999999</v>
      </c>
      <c r="C103" s="19">
        <v>230.2645</v>
      </c>
      <c r="D103" s="19">
        <v>293.51659999999998</v>
      </c>
      <c r="E103" s="19">
        <v>61.167349999999999</v>
      </c>
      <c r="F103" s="19">
        <v>74.482060000000004</v>
      </c>
      <c r="G103" s="19">
        <v>281.46899999999999</v>
      </c>
      <c r="I103" s="39" t="s">
        <v>84</v>
      </c>
      <c r="J103" s="4" t="s">
        <v>75</v>
      </c>
      <c r="K103" s="4" t="s">
        <v>86</v>
      </c>
    </row>
    <row r="104" spans="1:11" ht="15" customHeight="1" x14ac:dyDescent="0.25">
      <c r="B104" s="19">
        <v>99.132490000000004</v>
      </c>
      <c r="C104" s="19">
        <v>144.03980000000001</v>
      </c>
      <c r="D104" s="19">
        <v>221.0427</v>
      </c>
      <c r="E104" s="19">
        <v>91.448440000000005</v>
      </c>
      <c r="F104" s="19">
        <v>116.13509999999999</v>
      </c>
      <c r="G104" s="19">
        <v>344.2423</v>
      </c>
      <c r="I104" s="39" t="s">
        <v>87</v>
      </c>
      <c r="J104" s="4" t="s">
        <v>75</v>
      </c>
      <c r="K104" s="4" t="s">
        <v>88</v>
      </c>
    </row>
    <row r="105" spans="1:11" ht="15" customHeight="1" x14ac:dyDescent="0.25">
      <c r="B105" s="19">
        <v>79.386319999999998</v>
      </c>
      <c r="C105" s="19">
        <v>370.9341</v>
      </c>
      <c r="D105" s="19">
        <v>651.67079999999999</v>
      </c>
      <c r="E105" s="19">
        <v>84.242580000000004</v>
      </c>
      <c r="F105" s="19">
        <v>128.33240000000001</v>
      </c>
      <c r="G105" s="19">
        <v>382.28</v>
      </c>
      <c r="J105" s="22"/>
    </row>
    <row r="106" spans="1:11" ht="15" customHeight="1" x14ac:dyDescent="0.25">
      <c r="B106" s="19">
        <v>86.734260000000006</v>
      </c>
      <c r="C106" s="19">
        <v>271.26159999999999</v>
      </c>
      <c r="D106" s="19">
        <v>432.39580000000001</v>
      </c>
      <c r="E106" s="19">
        <v>72.790210000000002</v>
      </c>
      <c r="F106" s="19">
        <v>128.00530000000001</v>
      </c>
      <c r="G106" s="19">
        <v>564.8329</v>
      </c>
    </row>
    <row r="107" spans="1:11" ht="15" customHeight="1" x14ac:dyDescent="0.25">
      <c r="B107" s="19">
        <v>126.2779</v>
      </c>
      <c r="C107" s="19">
        <v>360.60570000000001</v>
      </c>
      <c r="D107" s="19">
        <v>541.61279999999999</v>
      </c>
      <c r="E107" s="19">
        <v>112.9427</v>
      </c>
      <c r="F107" s="19">
        <v>104.5311</v>
      </c>
      <c r="G107" s="19">
        <v>348.96800000000002</v>
      </c>
    </row>
    <row r="108" spans="1:11" ht="15" customHeight="1" x14ac:dyDescent="0.25">
      <c r="B108" s="19">
        <v>92.5441</v>
      </c>
      <c r="C108" s="19">
        <v>325.08949999999999</v>
      </c>
      <c r="D108" s="19">
        <v>401.05900000000003</v>
      </c>
      <c r="E108" s="19">
        <v>137.673</v>
      </c>
      <c r="F108" s="19">
        <v>137.40700000000001</v>
      </c>
      <c r="G108" s="19">
        <v>397.55520000000001</v>
      </c>
    </row>
    <row r="109" spans="1:11" ht="15" customHeight="1" x14ac:dyDescent="0.25">
      <c r="B109" s="19">
        <v>114.1934</v>
      </c>
      <c r="C109" s="19">
        <v>164.38919999999999</v>
      </c>
      <c r="D109" s="19">
        <v>273.52820000000003</v>
      </c>
      <c r="E109" s="19">
        <v>79.816059999999993</v>
      </c>
      <c r="F109" s="19">
        <v>112.33410000000001</v>
      </c>
      <c r="G109" s="19">
        <v>329.71469999999999</v>
      </c>
    </row>
    <row r="110" spans="1:11" ht="15" customHeight="1" x14ac:dyDescent="0.25">
      <c r="B110" s="20"/>
      <c r="C110" s="20"/>
      <c r="D110" s="20"/>
      <c r="E110" s="20"/>
      <c r="F110" s="20"/>
      <c r="G110" s="20"/>
    </row>
    <row r="111" spans="1:11" ht="15" customHeight="1" x14ac:dyDescent="0.25">
      <c r="A111" s="8" t="s">
        <v>6</v>
      </c>
      <c r="B111" s="21">
        <f>AVERAGE(B98:B109)</f>
        <v>99.999994166666667</v>
      </c>
      <c r="C111" s="21">
        <f>AVERAGE(C98:C109)</f>
        <v>287.95616666666666</v>
      </c>
      <c r="D111" s="21">
        <f>AVERAGE(D98:D109)</f>
        <v>408.91558333333336</v>
      </c>
      <c r="E111" s="21">
        <f t="shared" ref="E111" si="5">AVERAGE(E98:E109)</f>
        <v>99.99999583333333</v>
      </c>
      <c r="F111" s="21">
        <f>AVERAGE(F98:F109)</f>
        <v>116.32107999999999</v>
      </c>
      <c r="G111" s="21">
        <f>AVERAGE(G98:G109)</f>
        <v>373.82720833333332</v>
      </c>
    </row>
    <row r="112" spans="1:11" ht="15" customHeight="1" x14ac:dyDescent="0.25">
      <c r="A112" s="8" t="s">
        <v>7</v>
      </c>
      <c r="B112" s="21">
        <f>STDEV(B98:B109)</f>
        <v>20.196053066880296</v>
      </c>
      <c r="C112" s="21">
        <f>STDEV(C98:C109)</f>
        <v>80.635701575670439</v>
      </c>
      <c r="D112" s="21">
        <f>STDEV(D98:D109)</f>
        <v>137.09907247250629</v>
      </c>
      <c r="E112" s="21">
        <f t="shared" ref="E112" si="6">STDEV(E98:E109)</f>
        <v>27.802921651546129</v>
      </c>
      <c r="F112" s="21">
        <f>STDEV(F98:F109)</f>
        <v>16.084540189705734</v>
      </c>
      <c r="G112" s="21">
        <f>STDEV(G98:G109)</f>
        <v>69.54431833762176</v>
      </c>
    </row>
    <row r="113" spans="1:13" ht="15" customHeight="1" x14ac:dyDescent="0.25">
      <c r="A113" s="8" t="s">
        <v>8</v>
      </c>
      <c r="B113" s="21">
        <f>B112/B114</f>
        <v>1.6830044222400247</v>
      </c>
      <c r="C113" s="21">
        <f>C112/C114</f>
        <v>6.7196417979725362</v>
      </c>
      <c r="D113" s="21">
        <f>D112/D114</f>
        <v>11.424922706042191</v>
      </c>
      <c r="E113" s="21">
        <f t="shared" ref="E113" si="7">E112/E114</f>
        <v>2.3169101376288439</v>
      </c>
      <c r="F113" s="21">
        <f>F112/F114</f>
        <v>1.3403783491421446</v>
      </c>
      <c r="G113" s="21">
        <f>G112/G114</f>
        <v>5.79535986146848</v>
      </c>
    </row>
    <row r="114" spans="1:13" ht="15" customHeight="1" x14ac:dyDescent="0.25">
      <c r="A114" s="8" t="s">
        <v>9</v>
      </c>
      <c r="B114" s="9">
        <f>COUNT(B98:B109)</f>
        <v>12</v>
      </c>
      <c r="C114" s="9">
        <f>COUNT(C98:C109)</f>
        <v>12</v>
      </c>
      <c r="D114" s="9">
        <f>COUNT(D98:D109)</f>
        <v>12</v>
      </c>
      <c r="E114" s="9">
        <f t="shared" ref="E114" si="8">COUNT(E98:E109)</f>
        <v>12</v>
      </c>
      <c r="F114" s="9">
        <f>COUNT(F98:F109)</f>
        <v>12</v>
      </c>
      <c r="G114" s="9">
        <f>COUNT(G98:G109)</f>
        <v>12</v>
      </c>
    </row>
    <row r="115" spans="1:13" ht="15" customHeight="1" x14ac:dyDescent="0.25">
      <c r="B115" s="23" t="s">
        <v>76</v>
      </c>
      <c r="C115" s="24" t="s">
        <v>77</v>
      </c>
      <c r="D115" s="23" t="s">
        <v>78</v>
      </c>
      <c r="E115" s="23" t="s">
        <v>79</v>
      </c>
      <c r="F115" s="23" t="s">
        <v>80</v>
      </c>
      <c r="G115" s="23" t="s">
        <v>81</v>
      </c>
    </row>
    <row r="116" spans="1:13" ht="15" customHeight="1" x14ac:dyDescent="0.25">
      <c r="B116" s="23"/>
      <c r="C116" s="24"/>
      <c r="D116" s="23"/>
      <c r="E116" s="23"/>
      <c r="F116" s="23"/>
      <c r="G116" s="23"/>
    </row>
    <row r="117" spans="1:13" ht="15" customHeight="1" x14ac:dyDescent="0.25">
      <c r="B117" s="23"/>
      <c r="C117" s="24"/>
      <c r="D117" s="23"/>
      <c r="E117" s="23"/>
      <c r="F117" s="23"/>
      <c r="G117" s="23"/>
    </row>
    <row r="118" spans="1:13" ht="15" customHeight="1" x14ac:dyDescent="0.25">
      <c r="B118" s="51" t="s">
        <v>28</v>
      </c>
      <c r="C118" s="51"/>
      <c r="D118" s="51"/>
      <c r="E118" s="51"/>
      <c r="F118" s="51"/>
      <c r="G118" s="51"/>
      <c r="H118" s="51"/>
      <c r="I118" s="51"/>
      <c r="K118" s="39" t="s">
        <v>59</v>
      </c>
      <c r="L118" s="40"/>
    </row>
    <row r="119" spans="1:13" ht="15" customHeight="1" x14ac:dyDescent="0.25">
      <c r="B119" s="49" t="s">
        <v>29</v>
      </c>
      <c r="C119" s="49"/>
      <c r="D119" s="49"/>
      <c r="E119" s="49"/>
      <c r="F119" s="49"/>
      <c r="G119" s="49"/>
      <c r="H119" s="49"/>
      <c r="I119" s="49"/>
      <c r="K119" s="39" t="s">
        <v>60</v>
      </c>
      <c r="L119" s="4">
        <v>160.6</v>
      </c>
    </row>
    <row r="120" spans="1:13" ht="15" customHeight="1" x14ac:dyDescent="0.25">
      <c r="B120" s="49"/>
      <c r="C120" s="49"/>
      <c r="D120" s="49"/>
      <c r="E120" s="49"/>
      <c r="F120" s="49" t="s">
        <v>30</v>
      </c>
      <c r="G120" s="49"/>
      <c r="H120" s="49"/>
      <c r="I120" s="49"/>
      <c r="K120" s="39" t="s">
        <v>61</v>
      </c>
      <c r="L120" s="4" t="s">
        <v>91</v>
      </c>
    </row>
    <row r="121" spans="1:13" ht="15" customHeight="1" x14ac:dyDescent="0.25">
      <c r="B121" s="50"/>
      <c r="C121" s="50"/>
      <c r="D121" s="50" t="s">
        <v>26</v>
      </c>
      <c r="E121" s="50"/>
      <c r="F121" s="50"/>
      <c r="G121" s="50"/>
      <c r="H121" s="50" t="s">
        <v>26</v>
      </c>
      <c r="I121" s="50"/>
      <c r="K121" s="39" t="s">
        <v>62</v>
      </c>
      <c r="L121" s="4" t="s">
        <v>82</v>
      </c>
    </row>
    <row r="122" spans="1:13" ht="15" customHeight="1" x14ac:dyDescent="0.25">
      <c r="B122" s="4" t="s">
        <v>3</v>
      </c>
      <c r="C122" s="4" t="s">
        <v>23</v>
      </c>
      <c r="D122" s="4" t="s">
        <v>3</v>
      </c>
      <c r="E122" s="4" t="s">
        <v>23</v>
      </c>
      <c r="F122" s="4" t="s">
        <v>3</v>
      </c>
      <c r="G122" s="4" t="s">
        <v>23</v>
      </c>
      <c r="H122" s="4" t="s">
        <v>3</v>
      </c>
      <c r="I122" s="4" t="s">
        <v>23</v>
      </c>
    </row>
    <row r="123" spans="1:13" ht="15" customHeight="1" x14ac:dyDescent="0.25">
      <c r="B123" s="19">
        <v>35.781999999999996</v>
      </c>
      <c r="C123" s="19">
        <v>57.98</v>
      </c>
      <c r="D123" s="19">
        <v>39.209000000000003</v>
      </c>
      <c r="E123" s="19">
        <v>44.514000000000003</v>
      </c>
      <c r="F123" s="19">
        <v>17.716000000000001</v>
      </c>
      <c r="G123" s="19">
        <v>56.503999999999998</v>
      </c>
      <c r="H123" s="19">
        <v>15.702999999999999</v>
      </c>
      <c r="I123" s="19">
        <v>18.850000000000001</v>
      </c>
      <c r="K123" s="39" t="s">
        <v>67</v>
      </c>
      <c r="L123" s="4" t="s">
        <v>68</v>
      </c>
      <c r="M123" s="4"/>
    </row>
    <row r="124" spans="1:13" ht="15" customHeight="1" x14ac:dyDescent="0.25">
      <c r="B124" s="19">
        <v>43.938000000000002</v>
      </c>
      <c r="C124" s="19">
        <v>56.402000000000001</v>
      </c>
      <c r="D124" s="19">
        <v>43.165999999999997</v>
      </c>
      <c r="E124" s="19">
        <v>45.046999999999997</v>
      </c>
      <c r="F124" s="19">
        <v>17.318000000000001</v>
      </c>
      <c r="G124" s="19">
        <v>56.149000000000001</v>
      </c>
      <c r="H124" s="19">
        <v>18.873000000000001</v>
      </c>
      <c r="I124" s="19">
        <v>18.021000000000001</v>
      </c>
      <c r="K124" s="39" t="s">
        <v>83</v>
      </c>
      <c r="L124" s="4" t="s">
        <v>91</v>
      </c>
      <c r="M124" s="4" t="s">
        <v>70</v>
      </c>
    </row>
    <row r="125" spans="1:13" ht="15" customHeight="1" x14ac:dyDescent="0.25">
      <c r="B125" s="19">
        <v>46.046999999999997</v>
      </c>
      <c r="C125" s="19">
        <v>55.491999999999997</v>
      </c>
      <c r="D125" s="19">
        <v>41.174999999999997</v>
      </c>
      <c r="E125" s="19">
        <v>46.216000000000001</v>
      </c>
      <c r="F125" s="19">
        <v>17.884</v>
      </c>
      <c r="G125" s="19">
        <v>58.76</v>
      </c>
      <c r="H125" s="19">
        <v>19.303000000000001</v>
      </c>
      <c r="I125" s="19">
        <v>19.388000000000002</v>
      </c>
      <c r="K125" s="39" t="s">
        <v>83</v>
      </c>
      <c r="L125" s="4">
        <v>0.30719999999999997</v>
      </c>
      <c r="M125" s="4" t="s">
        <v>92</v>
      </c>
    </row>
    <row r="126" spans="1:13" ht="15" customHeight="1" x14ac:dyDescent="0.25">
      <c r="B126" s="20"/>
      <c r="C126" s="20"/>
      <c r="D126" s="20"/>
      <c r="E126" s="20"/>
      <c r="F126" s="20"/>
      <c r="G126" s="20"/>
      <c r="H126" s="20"/>
      <c r="I126" s="20"/>
      <c r="K126" s="39" t="s">
        <v>83</v>
      </c>
      <c r="L126" s="4" t="s">
        <v>91</v>
      </c>
      <c r="M126" s="4" t="s">
        <v>93</v>
      </c>
    </row>
    <row r="127" spans="1:13" ht="15" customHeight="1" x14ac:dyDescent="0.25">
      <c r="A127" s="8" t="s">
        <v>6</v>
      </c>
      <c r="B127" s="21">
        <f>AVERAGE(B123:B125)</f>
        <v>41.922333333333334</v>
      </c>
      <c r="C127" s="21">
        <f t="shared" ref="C127:I127" si="9">AVERAGE(C123:C125)</f>
        <v>56.624666666666663</v>
      </c>
      <c r="D127" s="21">
        <f t="shared" si="9"/>
        <v>41.18333333333333</v>
      </c>
      <c r="E127" s="21">
        <f t="shared" si="9"/>
        <v>45.259000000000007</v>
      </c>
      <c r="F127" s="21">
        <f t="shared" si="9"/>
        <v>17.639333333333337</v>
      </c>
      <c r="G127" s="21">
        <f t="shared" si="9"/>
        <v>57.137666666666661</v>
      </c>
      <c r="H127" s="21">
        <f t="shared" si="9"/>
        <v>17.959666666666667</v>
      </c>
      <c r="I127" s="21">
        <f t="shared" si="9"/>
        <v>18.753</v>
      </c>
      <c r="K127" s="39" t="s">
        <v>83</v>
      </c>
      <c r="L127" s="4">
        <v>0.99990000000000001</v>
      </c>
      <c r="M127" s="4" t="s">
        <v>94</v>
      </c>
    </row>
    <row r="128" spans="1:13" ht="15" customHeight="1" x14ac:dyDescent="0.25">
      <c r="A128" s="8" t="s">
        <v>7</v>
      </c>
      <c r="B128" s="21">
        <f>STDEV(B123:B125)</f>
        <v>5.4212305183724725</v>
      </c>
      <c r="C128" s="21">
        <f t="shared" ref="C128:I128" si="10">STDEV(C123:C125)</f>
        <v>1.2588571536649154</v>
      </c>
      <c r="D128" s="21">
        <f t="shared" si="10"/>
        <v>1.978513162284578</v>
      </c>
      <c r="E128" s="21">
        <f t="shared" si="10"/>
        <v>0.8705796919294635</v>
      </c>
      <c r="F128" s="21">
        <f t="shared" si="10"/>
        <v>0.29068425023267608</v>
      </c>
      <c r="G128" s="21">
        <f t="shared" si="10"/>
        <v>1.4161498272899413</v>
      </c>
      <c r="H128" s="21">
        <f t="shared" si="10"/>
        <v>1.96612139333596</v>
      </c>
      <c r="I128" s="21">
        <f t="shared" si="10"/>
        <v>0.68864286825610888</v>
      </c>
      <c r="K128" s="39" t="s">
        <v>87</v>
      </c>
      <c r="L128" s="4">
        <v>1E-4</v>
      </c>
      <c r="M128" s="4" t="s">
        <v>96</v>
      </c>
    </row>
    <row r="129" spans="1:13" ht="15" customHeight="1" x14ac:dyDescent="0.25">
      <c r="A129" s="8" t="s">
        <v>8</v>
      </c>
      <c r="B129" s="21">
        <f>B128/B130</f>
        <v>1.8070768394574908</v>
      </c>
      <c r="C129" s="21">
        <f t="shared" ref="C129:I129" si="11">C128/C130</f>
        <v>0.41961905122163845</v>
      </c>
      <c r="D129" s="21">
        <f t="shared" si="11"/>
        <v>0.65950438742819262</v>
      </c>
      <c r="E129" s="21">
        <f t="shared" si="11"/>
        <v>0.2901932306431545</v>
      </c>
      <c r="F129" s="21">
        <f t="shared" si="11"/>
        <v>9.6894750077558697E-2</v>
      </c>
      <c r="G129" s="21">
        <f t="shared" si="11"/>
        <v>0.47204994242998044</v>
      </c>
      <c r="H129" s="21">
        <f t="shared" si="11"/>
        <v>0.65537379777865334</v>
      </c>
      <c r="I129" s="21">
        <f t="shared" si="11"/>
        <v>0.2295476227520363</v>
      </c>
      <c r="K129" s="39" t="s">
        <v>87</v>
      </c>
      <c r="L129" s="4" t="s">
        <v>97</v>
      </c>
      <c r="M129" s="4" t="s">
        <v>98</v>
      </c>
    </row>
    <row r="130" spans="1:13" ht="15" customHeight="1" x14ac:dyDescent="0.25">
      <c r="A130" s="8" t="s">
        <v>9</v>
      </c>
      <c r="B130" s="9">
        <f>COUNT(B123:B125)</f>
        <v>3</v>
      </c>
      <c r="C130" s="9">
        <f t="shared" ref="C130:I130" si="12">COUNT(C123:C125)</f>
        <v>3</v>
      </c>
      <c r="D130" s="9">
        <f t="shared" si="12"/>
        <v>3</v>
      </c>
      <c r="E130" s="9">
        <f t="shared" si="12"/>
        <v>3</v>
      </c>
      <c r="F130" s="9">
        <f t="shared" si="12"/>
        <v>3</v>
      </c>
      <c r="G130" s="9">
        <f t="shared" si="12"/>
        <v>3</v>
      </c>
      <c r="H130" s="9">
        <f t="shared" si="12"/>
        <v>3</v>
      </c>
      <c r="I130" s="9">
        <f t="shared" si="12"/>
        <v>3</v>
      </c>
      <c r="K130" s="39" t="s">
        <v>87</v>
      </c>
      <c r="L130" s="4" t="s">
        <v>91</v>
      </c>
      <c r="M130" s="4" t="s">
        <v>99</v>
      </c>
    </row>
    <row r="131" spans="1:13" ht="15" customHeight="1" x14ac:dyDescent="0.25">
      <c r="B131" s="23" t="s">
        <v>76</v>
      </c>
      <c r="C131" s="24" t="s">
        <v>77</v>
      </c>
      <c r="D131" s="23" t="s">
        <v>78</v>
      </c>
      <c r="E131" s="23" t="s">
        <v>79</v>
      </c>
      <c r="F131" s="23" t="s">
        <v>80</v>
      </c>
      <c r="G131" s="23" t="s">
        <v>81</v>
      </c>
      <c r="H131" s="24" t="s">
        <v>89</v>
      </c>
      <c r="I131" s="23" t="s">
        <v>90</v>
      </c>
      <c r="K131" s="39" t="s">
        <v>87</v>
      </c>
      <c r="L131" s="4" t="s">
        <v>91</v>
      </c>
      <c r="M131" s="4" t="s">
        <v>100</v>
      </c>
    </row>
    <row r="132" spans="1:13" ht="15" customHeight="1" x14ac:dyDescent="0.25">
      <c r="B132" s="23"/>
      <c r="C132" s="24"/>
      <c r="D132" s="23"/>
      <c r="E132" s="23"/>
      <c r="F132" s="23"/>
      <c r="G132" s="23"/>
    </row>
    <row r="133" spans="1:13" ht="15" customHeight="1" x14ac:dyDescent="0.25">
      <c r="B133" s="23"/>
      <c r="C133" s="24"/>
      <c r="D133" s="23"/>
      <c r="E133" s="23"/>
      <c r="F133" s="23"/>
      <c r="G133" s="23"/>
    </row>
    <row r="134" spans="1:13" ht="15" customHeight="1" x14ac:dyDescent="0.25">
      <c r="B134" s="51" t="s">
        <v>31</v>
      </c>
      <c r="C134" s="51"/>
      <c r="D134" s="51"/>
      <c r="E134" s="51"/>
      <c r="F134" s="51"/>
      <c r="G134" s="51"/>
      <c r="H134" s="51"/>
      <c r="I134" s="51"/>
      <c r="K134" s="35" t="s">
        <v>59</v>
      </c>
      <c r="L134" s="36"/>
    </row>
    <row r="135" spans="1:13" ht="15" customHeight="1" x14ac:dyDescent="0.25">
      <c r="B135" s="49" t="s">
        <v>32</v>
      </c>
      <c r="C135" s="49"/>
      <c r="D135" s="49"/>
      <c r="E135" s="49"/>
      <c r="F135" s="49"/>
      <c r="G135" s="49"/>
      <c r="H135" s="49"/>
      <c r="I135" s="49"/>
      <c r="K135" s="35" t="s">
        <v>60</v>
      </c>
      <c r="L135" s="37">
        <v>245.5</v>
      </c>
    </row>
    <row r="136" spans="1:13" ht="15" customHeight="1" x14ac:dyDescent="0.25">
      <c r="B136" s="49"/>
      <c r="C136" s="49"/>
      <c r="D136" s="49"/>
      <c r="E136" s="49"/>
      <c r="F136" s="49" t="s">
        <v>30</v>
      </c>
      <c r="G136" s="49"/>
      <c r="H136" s="49"/>
      <c r="I136" s="49"/>
      <c r="K136" s="35" t="s">
        <v>61</v>
      </c>
      <c r="L136" s="37" t="s">
        <v>91</v>
      </c>
    </row>
    <row r="137" spans="1:13" ht="15" customHeight="1" x14ac:dyDescent="0.25">
      <c r="B137" s="50"/>
      <c r="C137" s="50"/>
      <c r="D137" s="50" t="s">
        <v>26</v>
      </c>
      <c r="E137" s="50"/>
      <c r="F137" s="50"/>
      <c r="G137" s="50"/>
      <c r="H137" s="50" t="s">
        <v>26</v>
      </c>
      <c r="I137" s="50"/>
      <c r="K137" s="35" t="s">
        <v>62</v>
      </c>
      <c r="L137" s="37" t="s">
        <v>82</v>
      </c>
    </row>
    <row r="138" spans="1:13" ht="15" customHeight="1" x14ac:dyDescent="0.25">
      <c r="B138" s="4" t="s">
        <v>3</v>
      </c>
      <c r="C138" s="4" t="s">
        <v>23</v>
      </c>
      <c r="D138" s="4" t="s">
        <v>3</v>
      </c>
      <c r="E138" s="4" t="s">
        <v>23</v>
      </c>
      <c r="F138" s="4" t="s">
        <v>3</v>
      </c>
      <c r="G138" s="4" t="s">
        <v>23</v>
      </c>
      <c r="H138" s="4" t="s">
        <v>3</v>
      </c>
      <c r="I138" s="4" t="s">
        <v>23</v>
      </c>
    </row>
    <row r="139" spans="1:13" ht="15" customHeight="1" x14ac:dyDescent="0.25">
      <c r="B139" s="25" t="s">
        <v>33</v>
      </c>
      <c r="C139" s="25">
        <v>0.27500000000000002</v>
      </c>
      <c r="D139" s="25" t="s">
        <v>33</v>
      </c>
      <c r="E139" s="25">
        <v>4.0000000000000001E-3</v>
      </c>
      <c r="F139" s="25">
        <v>1E-3</v>
      </c>
      <c r="G139" s="25">
        <v>0.20300000000000001</v>
      </c>
      <c r="H139" s="25">
        <v>0</v>
      </c>
      <c r="I139" s="25">
        <v>2E-3</v>
      </c>
      <c r="K139" s="39" t="s">
        <v>67</v>
      </c>
      <c r="L139" s="4" t="s">
        <v>68</v>
      </c>
      <c r="M139" s="4"/>
    </row>
    <row r="140" spans="1:13" ht="15" customHeight="1" x14ac:dyDescent="0.25">
      <c r="B140" s="25" t="s">
        <v>33</v>
      </c>
      <c r="C140" s="25">
        <v>0.25600000000000001</v>
      </c>
      <c r="D140" s="25" t="s">
        <v>33</v>
      </c>
      <c r="E140" s="25">
        <v>0</v>
      </c>
      <c r="F140" s="25">
        <v>2E-3</v>
      </c>
      <c r="G140" s="25">
        <v>0.22900000000000001</v>
      </c>
      <c r="H140" s="25">
        <v>0</v>
      </c>
      <c r="I140" s="25">
        <v>4.0000000000000001E-3</v>
      </c>
      <c r="K140" s="39" t="s">
        <v>83</v>
      </c>
      <c r="L140" s="37" t="s">
        <v>91</v>
      </c>
      <c r="M140" s="37" t="s">
        <v>70</v>
      </c>
    </row>
    <row r="141" spans="1:13" ht="15" customHeight="1" x14ac:dyDescent="0.25">
      <c r="B141" s="25">
        <v>0</v>
      </c>
      <c r="C141" s="25">
        <v>0.24299999999999999</v>
      </c>
      <c r="D141" s="25">
        <v>0</v>
      </c>
      <c r="E141" s="25" t="s">
        <v>33</v>
      </c>
      <c r="F141" s="25" t="s">
        <v>33</v>
      </c>
      <c r="G141" s="25">
        <v>0.24299999999999999</v>
      </c>
      <c r="H141" s="25">
        <v>0</v>
      </c>
      <c r="I141" s="25">
        <v>2E-3</v>
      </c>
      <c r="K141" s="39" t="s">
        <v>83</v>
      </c>
      <c r="L141" s="37" t="s">
        <v>97</v>
      </c>
      <c r="M141" s="37" t="s">
        <v>92</v>
      </c>
    </row>
    <row r="142" spans="1:13" ht="15" customHeight="1" x14ac:dyDescent="0.25">
      <c r="B142" s="20"/>
      <c r="C142" s="20"/>
      <c r="D142" s="20"/>
      <c r="E142" s="20"/>
      <c r="F142" s="20"/>
      <c r="G142" s="20"/>
      <c r="H142" s="20"/>
      <c r="I142" s="20"/>
      <c r="K142" s="39" t="s">
        <v>83</v>
      </c>
      <c r="L142" s="37" t="s">
        <v>91</v>
      </c>
      <c r="M142" s="37" t="s">
        <v>93</v>
      </c>
    </row>
    <row r="143" spans="1:13" ht="15" customHeight="1" x14ac:dyDescent="0.25">
      <c r="A143" s="8" t="s">
        <v>6</v>
      </c>
      <c r="B143" s="26">
        <f>AVERAGE(B139:B141)</f>
        <v>0</v>
      </c>
      <c r="C143" s="26">
        <f t="shared" ref="C143:I143" si="13">AVERAGE(C139:C141)</f>
        <v>0.25800000000000001</v>
      </c>
      <c r="D143" s="26">
        <f t="shared" si="13"/>
        <v>0</v>
      </c>
      <c r="E143" s="26">
        <f t="shared" si="13"/>
        <v>2E-3</v>
      </c>
      <c r="F143" s="26">
        <f t="shared" si="13"/>
        <v>1.5E-3</v>
      </c>
      <c r="G143" s="26">
        <f t="shared" si="13"/>
        <v>0.22500000000000001</v>
      </c>
      <c r="H143" s="26">
        <f t="shared" si="13"/>
        <v>0</v>
      </c>
      <c r="I143" s="26">
        <f t="shared" si="13"/>
        <v>2.6666666666666666E-3</v>
      </c>
      <c r="K143" s="39" t="s">
        <v>83</v>
      </c>
      <c r="L143" s="37" t="s">
        <v>97</v>
      </c>
      <c r="M143" s="37" t="s">
        <v>94</v>
      </c>
    </row>
    <row r="144" spans="1:13" ht="15" customHeight="1" x14ac:dyDescent="0.25">
      <c r="A144" s="8" t="s">
        <v>7</v>
      </c>
      <c r="B144" s="26"/>
      <c r="C144" s="26">
        <f t="shared" ref="C144:I144" si="14">STDEV(C139:C141)</f>
        <v>1.6093476939431094E-2</v>
      </c>
      <c r="D144" s="26"/>
      <c r="E144" s="26">
        <f t="shared" si="14"/>
        <v>2.8284271247461901E-3</v>
      </c>
      <c r="F144" s="26">
        <f t="shared" si="14"/>
        <v>7.0710678118654751E-4</v>
      </c>
      <c r="G144" s="26">
        <f t="shared" si="14"/>
        <v>2.0297783130184429E-2</v>
      </c>
      <c r="H144" s="26">
        <f t="shared" si="14"/>
        <v>0</v>
      </c>
      <c r="I144" s="26">
        <f t="shared" si="14"/>
        <v>1.1547005383792516E-3</v>
      </c>
      <c r="K144" s="39" t="s">
        <v>87</v>
      </c>
      <c r="L144" s="37" t="s">
        <v>91</v>
      </c>
      <c r="M144" s="37" t="s">
        <v>96</v>
      </c>
    </row>
    <row r="145" spans="1:13" ht="15" customHeight="1" x14ac:dyDescent="0.25">
      <c r="A145" s="8" t="s">
        <v>8</v>
      </c>
      <c r="B145" s="26"/>
      <c r="C145" s="26">
        <f t="shared" ref="C145:I145" si="15">C144/C146</f>
        <v>5.3644923131436978E-3</v>
      </c>
      <c r="D145" s="26"/>
      <c r="E145" s="26">
        <f t="shared" si="15"/>
        <v>1.414213562373095E-3</v>
      </c>
      <c r="F145" s="26">
        <f t="shared" si="15"/>
        <v>3.5355339059327376E-4</v>
      </c>
      <c r="G145" s="26">
        <f t="shared" si="15"/>
        <v>6.7659277100614763E-3</v>
      </c>
      <c r="H145" s="26">
        <f t="shared" si="15"/>
        <v>0</v>
      </c>
      <c r="I145" s="26">
        <f t="shared" si="15"/>
        <v>3.8490017945975053E-4</v>
      </c>
      <c r="K145" s="39" t="s">
        <v>87</v>
      </c>
      <c r="L145" s="37">
        <v>4.6800000000000001E-2</v>
      </c>
      <c r="M145" s="37" t="s">
        <v>98</v>
      </c>
    </row>
    <row r="146" spans="1:13" ht="15" customHeight="1" x14ac:dyDescent="0.25">
      <c r="A146" s="8" t="s">
        <v>9</v>
      </c>
      <c r="B146" s="9">
        <f>COUNT(B139:B141)</f>
        <v>1</v>
      </c>
      <c r="C146" s="9">
        <f t="shared" ref="C146:I146" si="16">COUNT(C139:C141)</f>
        <v>3</v>
      </c>
      <c r="D146" s="9">
        <f t="shared" si="16"/>
        <v>1</v>
      </c>
      <c r="E146" s="9">
        <f t="shared" si="16"/>
        <v>2</v>
      </c>
      <c r="F146" s="9">
        <f t="shared" si="16"/>
        <v>2</v>
      </c>
      <c r="G146" s="9">
        <f t="shared" si="16"/>
        <v>3</v>
      </c>
      <c r="H146" s="9">
        <f t="shared" si="16"/>
        <v>3</v>
      </c>
      <c r="I146" s="9">
        <f t="shared" si="16"/>
        <v>3</v>
      </c>
      <c r="K146" s="39" t="s">
        <v>87</v>
      </c>
      <c r="L146" s="37" t="s">
        <v>91</v>
      </c>
      <c r="M146" s="37" t="s">
        <v>99</v>
      </c>
    </row>
    <row r="147" spans="1:13" ht="15" customHeight="1" x14ac:dyDescent="0.25">
      <c r="B147" s="23" t="s">
        <v>76</v>
      </c>
      <c r="C147" s="24" t="s">
        <v>77</v>
      </c>
      <c r="D147" s="23" t="s">
        <v>78</v>
      </c>
      <c r="E147" s="23" t="s">
        <v>79</v>
      </c>
      <c r="F147" s="23" t="s">
        <v>80</v>
      </c>
      <c r="G147" s="23" t="s">
        <v>81</v>
      </c>
      <c r="H147" s="24" t="s">
        <v>89</v>
      </c>
      <c r="I147" s="23" t="s">
        <v>90</v>
      </c>
      <c r="K147" s="39" t="s">
        <v>87</v>
      </c>
      <c r="L147" s="37" t="s">
        <v>91</v>
      </c>
      <c r="M147" s="37" t="s">
        <v>100</v>
      </c>
    </row>
    <row r="148" spans="1:13" ht="15" customHeight="1" x14ac:dyDescent="0.25">
      <c r="B148" s="23"/>
      <c r="C148" s="24"/>
      <c r="D148" s="23"/>
      <c r="E148" s="23"/>
      <c r="F148" s="23"/>
      <c r="G148" s="23"/>
    </row>
    <row r="149" spans="1:13" ht="15" customHeight="1" x14ac:dyDescent="0.25">
      <c r="B149" s="23"/>
      <c r="C149" s="24"/>
      <c r="D149" s="23"/>
      <c r="E149" s="23"/>
      <c r="F149" s="23"/>
      <c r="G149" s="23"/>
    </row>
    <row r="150" spans="1:13" ht="15" customHeight="1" x14ac:dyDescent="0.25">
      <c r="B150" s="51" t="s">
        <v>34</v>
      </c>
      <c r="C150" s="51"/>
      <c r="D150" s="51"/>
      <c r="E150" s="51"/>
      <c r="F150" s="51"/>
      <c r="G150" s="51"/>
      <c r="H150" s="51"/>
      <c r="I150" s="51"/>
      <c r="K150" s="39" t="s">
        <v>59</v>
      </c>
      <c r="L150" s="40"/>
    </row>
    <row r="151" spans="1:13" ht="15" customHeight="1" x14ac:dyDescent="0.25">
      <c r="B151" s="49" t="s">
        <v>35</v>
      </c>
      <c r="C151" s="49"/>
      <c r="D151" s="49"/>
      <c r="E151" s="49"/>
      <c r="F151" s="49"/>
      <c r="G151" s="49"/>
      <c r="H151" s="49"/>
      <c r="I151" s="49"/>
      <c r="K151" s="39" t="s">
        <v>60</v>
      </c>
      <c r="L151" s="41">
        <v>12.81</v>
      </c>
    </row>
    <row r="152" spans="1:13" ht="15" customHeight="1" x14ac:dyDescent="0.25">
      <c r="B152" s="49"/>
      <c r="C152" s="49"/>
      <c r="D152" s="49"/>
      <c r="E152" s="49"/>
      <c r="F152" s="49" t="s">
        <v>30</v>
      </c>
      <c r="G152" s="49"/>
      <c r="H152" s="49"/>
      <c r="I152" s="49"/>
      <c r="K152" s="39" t="s">
        <v>61</v>
      </c>
      <c r="L152" s="41">
        <v>1.6000000000000001E-3</v>
      </c>
    </row>
    <row r="153" spans="1:13" ht="15" customHeight="1" x14ac:dyDescent="0.25">
      <c r="B153" s="50"/>
      <c r="C153" s="50"/>
      <c r="D153" s="50" t="s">
        <v>26</v>
      </c>
      <c r="E153" s="50"/>
      <c r="F153" s="50"/>
      <c r="G153" s="50"/>
      <c r="H153" s="50" t="s">
        <v>26</v>
      </c>
      <c r="I153" s="50"/>
      <c r="K153" s="39" t="s">
        <v>62</v>
      </c>
      <c r="L153" s="41" t="s">
        <v>63</v>
      </c>
    </row>
    <row r="154" spans="1:13" ht="15" customHeight="1" x14ac:dyDescent="0.25">
      <c r="B154" s="4" t="s">
        <v>3</v>
      </c>
      <c r="C154" s="4" t="s">
        <v>23</v>
      </c>
      <c r="D154" s="4" t="s">
        <v>3</v>
      </c>
      <c r="E154" s="4" t="s">
        <v>23</v>
      </c>
      <c r="F154" s="4" t="s">
        <v>3</v>
      </c>
      <c r="G154" s="4" t="s">
        <v>23</v>
      </c>
      <c r="H154" s="4" t="s">
        <v>3</v>
      </c>
      <c r="I154" s="4" t="s">
        <v>23</v>
      </c>
    </row>
    <row r="155" spans="1:13" ht="15" customHeight="1" x14ac:dyDescent="0.25">
      <c r="B155" s="25">
        <v>0</v>
      </c>
      <c r="C155" s="25">
        <v>7.8E-2</v>
      </c>
      <c r="D155" s="25">
        <v>0</v>
      </c>
      <c r="E155" s="25">
        <v>3.0000000000000001E-3</v>
      </c>
      <c r="F155" s="25" t="s">
        <v>33</v>
      </c>
      <c r="G155" s="25">
        <v>5.8000000000000003E-2</v>
      </c>
      <c r="H155" s="25" t="s">
        <v>33</v>
      </c>
      <c r="I155" s="25">
        <v>2E-3</v>
      </c>
      <c r="K155" s="39" t="s">
        <v>67</v>
      </c>
      <c r="L155" s="4" t="s">
        <v>68</v>
      </c>
      <c r="M155" s="4"/>
    </row>
    <row r="156" spans="1:13" ht="15" customHeight="1" x14ac:dyDescent="0.25">
      <c r="B156" s="25" t="s">
        <v>33</v>
      </c>
      <c r="C156" s="25">
        <v>7.0999999999999994E-2</v>
      </c>
      <c r="D156" s="25">
        <v>0</v>
      </c>
      <c r="E156" s="25" t="s">
        <v>33</v>
      </c>
      <c r="F156" s="25" t="s">
        <v>33</v>
      </c>
      <c r="G156" s="25">
        <v>0.06</v>
      </c>
      <c r="H156" s="25" t="s">
        <v>33</v>
      </c>
      <c r="I156" s="25" t="s">
        <v>33</v>
      </c>
      <c r="K156" s="39" t="s">
        <v>83</v>
      </c>
      <c r="L156" s="37">
        <v>1.9300000000000001E-2</v>
      </c>
      <c r="M156" s="37" t="s">
        <v>70</v>
      </c>
    </row>
    <row r="157" spans="1:13" ht="15" customHeight="1" x14ac:dyDescent="0.25">
      <c r="B157" s="25" t="s">
        <v>33</v>
      </c>
      <c r="C157" s="25">
        <v>0.1</v>
      </c>
      <c r="D157" s="25">
        <v>0</v>
      </c>
      <c r="E157" s="25" t="s">
        <v>33</v>
      </c>
      <c r="F157" s="25">
        <v>0</v>
      </c>
      <c r="G157" s="25">
        <v>0.10199999999999999</v>
      </c>
      <c r="H157" s="25">
        <v>2E-3</v>
      </c>
      <c r="I157" s="25">
        <v>0</v>
      </c>
      <c r="K157" s="39" t="s">
        <v>83</v>
      </c>
      <c r="L157" s="37" t="s">
        <v>97</v>
      </c>
      <c r="M157" s="37" t="s">
        <v>92</v>
      </c>
    </row>
    <row r="158" spans="1:13" ht="15" customHeight="1" x14ac:dyDescent="0.25">
      <c r="B158" s="20"/>
      <c r="C158" s="20"/>
      <c r="D158" s="20"/>
      <c r="E158" s="20"/>
      <c r="F158" s="20"/>
      <c r="G158" s="20"/>
      <c r="H158" s="20"/>
      <c r="I158" s="20"/>
      <c r="K158" s="39" t="s">
        <v>83</v>
      </c>
      <c r="L158" s="37">
        <v>3.6799999999999999E-2</v>
      </c>
      <c r="M158" s="37" t="s">
        <v>93</v>
      </c>
    </row>
    <row r="159" spans="1:13" ht="15" customHeight="1" x14ac:dyDescent="0.25">
      <c r="A159" s="8" t="s">
        <v>6</v>
      </c>
      <c r="B159" s="26">
        <f>AVERAGE(B155:B157)</f>
        <v>0</v>
      </c>
      <c r="C159" s="26">
        <f t="shared" ref="C159:I159" si="17">AVERAGE(C155:C157)</f>
        <v>8.3000000000000004E-2</v>
      </c>
      <c r="D159" s="26">
        <f t="shared" si="17"/>
        <v>0</v>
      </c>
      <c r="E159" s="26">
        <f t="shared" si="17"/>
        <v>3.0000000000000001E-3</v>
      </c>
      <c r="F159" s="26">
        <f t="shared" si="17"/>
        <v>0</v>
      </c>
      <c r="G159" s="26">
        <f t="shared" si="17"/>
        <v>7.333333333333332E-2</v>
      </c>
      <c r="H159" s="26">
        <f t="shared" si="17"/>
        <v>2E-3</v>
      </c>
      <c r="I159" s="26">
        <f t="shared" si="17"/>
        <v>1E-3</v>
      </c>
      <c r="K159" s="39" t="s">
        <v>83</v>
      </c>
      <c r="L159" s="37" t="s">
        <v>97</v>
      </c>
      <c r="M159" s="37" t="s">
        <v>94</v>
      </c>
    </row>
    <row r="160" spans="1:13" ht="15" customHeight="1" x14ac:dyDescent="0.25">
      <c r="A160" s="8" t="s">
        <v>7</v>
      </c>
      <c r="B160" s="21"/>
      <c r="C160" s="26">
        <f t="shared" ref="C160:I160" si="18">STDEV(C155:C157)</f>
        <v>1.5132745950421557E-2</v>
      </c>
      <c r="D160" s="26">
        <f t="shared" si="18"/>
        <v>0</v>
      </c>
      <c r="E160" s="26"/>
      <c r="F160" s="26"/>
      <c r="G160" s="26">
        <f t="shared" si="18"/>
        <v>2.4846193538112318E-2</v>
      </c>
      <c r="H160" s="26"/>
      <c r="I160" s="26">
        <f t="shared" si="18"/>
        <v>1.414213562373095E-3</v>
      </c>
      <c r="K160" s="39" t="s">
        <v>87</v>
      </c>
      <c r="L160" s="37">
        <v>2.35E-2</v>
      </c>
      <c r="M160" s="37" t="s">
        <v>96</v>
      </c>
    </row>
    <row r="161" spans="1:13" ht="15" customHeight="1" x14ac:dyDescent="0.25">
      <c r="A161" s="8" t="s">
        <v>8</v>
      </c>
      <c r="B161" s="21"/>
      <c r="C161" s="26">
        <f t="shared" ref="C161:I161" si="19">C160/C162</f>
        <v>5.044248650140519E-3</v>
      </c>
      <c r="D161" s="26">
        <f t="shared" si="19"/>
        <v>0</v>
      </c>
      <c r="E161" s="26"/>
      <c r="F161" s="26"/>
      <c r="G161" s="26">
        <f t="shared" si="19"/>
        <v>8.2820645127041053E-3</v>
      </c>
      <c r="H161" s="26"/>
      <c r="I161" s="26">
        <f t="shared" si="19"/>
        <v>7.0710678118654751E-4</v>
      </c>
      <c r="K161" s="39" t="s">
        <v>87</v>
      </c>
      <c r="L161" s="37">
        <v>0.99390000000000001</v>
      </c>
      <c r="M161" s="37" t="s">
        <v>98</v>
      </c>
    </row>
    <row r="162" spans="1:13" ht="15" customHeight="1" x14ac:dyDescent="0.25">
      <c r="A162" s="8" t="s">
        <v>9</v>
      </c>
      <c r="B162" s="9">
        <f>COUNT(B155:B157)</f>
        <v>1</v>
      </c>
      <c r="C162" s="9">
        <f t="shared" ref="C162:I162" si="20">COUNT(C155:C157)</f>
        <v>3</v>
      </c>
      <c r="D162" s="9">
        <f t="shared" si="20"/>
        <v>3</v>
      </c>
      <c r="E162" s="9">
        <f t="shared" si="20"/>
        <v>1</v>
      </c>
      <c r="F162" s="9">
        <f t="shared" si="20"/>
        <v>1</v>
      </c>
      <c r="G162" s="9">
        <f t="shared" si="20"/>
        <v>3</v>
      </c>
      <c r="H162" s="9">
        <f t="shared" si="20"/>
        <v>1</v>
      </c>
      <c r="I162" s="9">
        <f t="shared" si="20"/>
        <v>2</v>
      </c>
      <c r="K162" s="39" t="s">
        <v>87</v>
      </c>
      <c r="L162" s="37">
        <v>5.4000000000000003E-3</v>
      </c>
      <c r="M162" s="37" t="s">
        <v>99</v>
      </c>
    </row>
    <row r="163" spans="1:13" ht="15" customHeight="1" x14ac:dyDescent="0.25">
      <c r="B163" s="23" t="s">
        <v>76</v>
      </c>
      <c r="C163" s="24" t="s">
        <v>77</v>
      </c>
      <c r="D163" s="23" t="s">
        <v>78</v>
      </c>
      <c r="E163" s="23" t="s">
        <v>79</v>
      </c>
      <c r="F163" s="23" t="s">
        <v>80</v>
      </c>
      <c r="G163" s="23" t="s">
        <v>81</v>
      </c>
      <c r="H163" s="24" t="s">
        <v>89</v>
      </c>
      <c r="I163" s="23" t="s">
        <v>90</v>
      </c>
      <c r="K163" s="39" t="s">
        <v>87</v>
      </c>
      <c r="L163" s="37">
        <v>1.12E-2</v>
      </c>
      <c r="M163" s="37" t="s">
        <v>100</v>
      </c>
    </row>
    <row r="164" spans="1:13" ht="15" customHeight="1" x14ac:dyDescent="0.25">
      <c r="B164" s="23"/>
      <c r="C164" s="24"/>
      <c r="D164" s="23"/>
      <c r="E164" s="23"/>
      <c r="F164" s="23"/>
      <c r="G164" s="23"/>
    </row>
    <row r="165" spans="1:13" ht="15" customHeight="1" x14ac:dyDescent="0.25">
      <c r="B165" s="23"/>
      <c r="C165" s="24"/>
      <c r="D165" s="23"/>
      <c r="E165" s="23"/>
      <c r="F165" s="23"/>
      <c r="G165" s="23"/>
    </row>
    <row r="166" spans="1:13" ht="15" customHeight="1" x14ac:dyDescent="0.25">
      <c r="B166" s="51" t="s">
        <v>36</v>
      </c>
      <c r="C166" s="51"/>
      <c r="D166" s="51"/>
      <c r="E166" s="51"/>
      <c r="F166" s="51"/>
      <c r="G166" s="51"/>
      <c r="H166" s="51"/>
      <c r="I166" s="51"/>
      <c r="K166" s="35" t="s">
        <v>59</v>
      </c>
      <c r="L166" s="36"/>
    </row>
    <row r="167" spans="1:13" ht="15" customHeight="1" x14ac:dyDescent="0.25">
      <c r="B167" s="49" t="s">
        <v>37</v>
      </c>
      <c r="C167" s="49"/>
      <c r="D167" s="49"/>
      <c r="E167" s="49"/>
      <c r="F167" s="49"/>
      <c r="G167" s="49"/>
      <c r="H167" s="49"/>
      <c r="I167" s="49"/>
      <c r="K167" s="35" t="s">
        <v>60</v>
      </c>
      <c r="L167" s="37">
        <v>11.28</v>
      </c>
    </row>
    <row r="168" spans="1:13" ht="15" customHeight="1" x14ac:dyDescent="0.25">
      <c r="B168" s="49"/>
      <c r="C168" s="49"/>
      <c r="D168" s="49"/>
      <c r="E168" s="49"/>
      <c r="F168" s="49" t="s">
        <v>30</v>
      </c>
      <c r="G168" s="49"/>
      <c r="H168" s="49"/>
      <c r="I168" s="49"/>
      <c r="K168" s="35" t="s">
        <v>61</v>
      </c>
      <c r="L168" s="37" t="s">
        <v>91</v>
      </c>
    </row>
    <row r="169" spans="1:13" ht="15" customHeight="1" x14ac:dyDescent="0.25">
      <c r="B169" s="50"/>
      <c r="C169" s="50"/>
      <c r="D169" s="50" t="s">
        <v>26</v>
      </c>
      <c r="E169" s="50"/>
      <c r="F169" s="50"/>
      <c r="G169" s="50"/>
      <c r="H169" s="50" t="s">
        <v>26</v>
      </c>
      <c r="I169" s="50"/>
      <c r="K169" s="35" t="s">
        <v>62</v>
      </c>
      <c r="L169" s="37" t="s">
        <v>82</v>
      </c>
    </row>
    <row r="170" spans="1:13" ht="15" customHeight="1" x14ac:dyDescent="0.25">
      <c r="B170" s="4" t="s">
        <v>3</v>
      </c>
      <c r="C170" s="4" t="s">
        <v>23</v>
      </c>
      <c r="D170" s="4" t="s">
        <v>3</v>
      </c>
      <c r="E170" s="4" t="s">
        <v>23</v>
      </c>
      <c r="F170" s="4" t="s">
        <v>3</v>
      </c>
      <c r="G170" s="4" t="s">
        <v>23</v>
      </c>
      <c r="H170" s="4" t="s">
        <v>3</v>
      </c>
      <c r="I170" s="4" t="s">
        <v>23</v>
      </c>
    </row>
    <row r="171" spans="1:13" ht="15" customHeight="1" x14ac:dyDescent="0.25">
      <c r="B171" s="27">
        <v>0</v>
      </c>
      <c r="C171" s="27">
        <v>0.186</v>
      </c>
      <c r="D171" s="27">
        <v>0.13100000000000001</v>
      </c>
      <c r="E171" s="27">
        <v>0.39800000000000002</v>
      </c>
      <c r="F171" s="27">
        <v>0</v>
      </c>
      <c r="G171" s="27">
        <v>0.156</v>
      </c>
      <c r="H171" s="27">
        <v>0</v>
      </c>
      <c r="I171" s="27">
        <v>0.373</v>
      </c>
      <c r="K171" s="35" t="s">
        <v>67</v>
      </c>
      <c r="L171" s="37" t="s">
        <v>68</v>
      </c>
      <c r="M171" s="37"/>
    </row>
    <row r="172" spans="1:13" ht="15" customHeight="1" x14ac:dyDescent="0.25">
      <c r="B172" s="27">
        <v>0</v>
      </c>
      <c r="C172" s="27">
        <v>0.13800000000000001</v>
      </c>
      <c r="D172" s="27">
        <v>0</v>
      </c>
      <c r="E172" s="27">
        <v>0.505</v>
      </c>
      <c r="F172" s="25" t="s">
        <v>33</v>
      </c>
      <c r="G172" s="27">
        <v>0.33300000000000002</v>
      </c>
      <c r="H172" s="27">
        <v>0.192</v>
      </c>
      <c r="I172" s="27">
        <v>0.627</v>
      </c>
      <c r="K172" s="35" t="s">
        <v>83</v>
      </c>
      <c r="L172" s="37">
        <v>0.36799999999999999</v>
      </c>
      <c r="M172" s="37" t="s">
        <v>70</v>
      </c>
    </row>
    <row r="173" spans="1:13" ht="15" customHeight="1" x14ac:dyDescent="0.25">
      <c r="B173" s="27">
        <v>0</v>
      </c>
      <c r="C173" s="27">
        <v>0.16700000000000001</v>
      </c>
      <c r="D173" s="27">
        <v>0</v>
      </c>
      <c r="E173" s="27">
        <v>0.38700000000000001</v>
      </c>
      <c r="F173" s="27">
        <v>0</v>
      </c>
      <c r="G173" s="27">
        <v>0</v>
      </c>
      <c r="H173" s="27">
        <v>0.23100000000000001</v>
      </c>
      <c r="I173" s="27">
        <v>0.53200000000000003</v>
      </c>
      <c r="K173" s="35" t="s">
        <v>83</v>
      </c>
      <c r="L173" s="37">
        <v>1.6000000000000001E-3</v>
      </c>
      <c r="M173" s="37" t="s">
        <v>92</v>
      </c>
    </row>
    <row r="174" spans="1:13" ht="15" customHeight="1" x14ac:dyDescent="0.25">
      <c r="B174" s="20"/>
      <c r="C174" s="20"/>
      <c r="D174" s="20"/>
      <c r="E174" s="20"/>
      <c r="F174" s="20"/>
      <c r="G174" s="20"/>
      <c r="H174" s="20"/>
      <c r="I174" s="20"/>
      <c r="K174" s="35" t="s">
        <v>83</v>
      </c>
      <c r="L174" s="37">
        <v>0.50660000000000005</v>
      </c>
      <c r="M174" s="37" t="s">
        <v>93</v>
      </c>
    </row>
    <row r="175" spans="1:13" ht="15" customHeight="1" x14ac:dyDescent="0.25">
      <c r="A175" s="8" t="s">
        <v>6</v>
      </c>
      <c r="B175" s="21">
        <f>AVERAGE(B171:B173)</f>
        <v>0</v>
      </c>
      <c r="C175" s="21">
        <f t="shared" ref="C175:I175" si="21">AVERAGE(C171:C173)</f>
        <v>0.16366666666666665</v>
      </c>
      <c r="D175" s="21">
        <f t="shared" si="21"/>
        <v>4.3666666666666666E-2</v>
      </c>
      <c r="E175" s="21">
        <f t="shared" si="21"/>
        <v>0.43</v>
      </c>
      <c r="F175" s="21">
        <f t="shared" si="21"/>
        <v>0</v>
      </c>
      <c r="G175" s="21">
        <f t="shared" si="21"/>
        <v>0.16300000000000001</v>
      </c>
      <c r="H175" s="21">
        <f t="shared" si="21"/>
        <v>0.14100000000000001</v>
      </c>
      <c r="I175" s="21">
        <f t="shared" si="21"/>
        <v>0.51066666666666671</v>
      </c>
      <c r="K175" s="35" t="s">
        <v>83</v>
      </c>
      <c r="L175" s="37">
        <v>2.3E-3</v>
      </c>
      <c r="M175" s="37" t="s">
        <v>94</v>
      </c>
    </row>
    <row r="176" spans="1:13" ht="15" customHeight="1" x14ac:dyDescent="0.25">
      <c r="A176" s="8" t="s">
        <v>7</v>
      </c>
      <c r="B176" s="21">
        <f>STDEV(B171:B173)</f>
        <v>0</v>
      </c>
      <c r="C176" s="21">
        <f t="shared" ref="C176:I176" si="22">STDEV(C171:C173)</f>
        <v>2.4172987679088126E-2</v>
      </c>
      <c r="D176" s="21">
        <f t="shared" si="22"/>
        <v>7.5632885263840988E-2</v>
      </c>
      <c r="E176" s="21">
        <f t="shared" si="22"/>
        <v>6.5184353950929072E-2</v>
      </c>
      <c r="F176" s="21">
        <f t="shared" si="22"/>
        <v>0</v>
      </c>
      <c r="G176" s="21">
        <f t="shared" si="22"/>
        <v>0.16661032380978077</v>
      </c>
      <c r="H176" s="21">
        <f t="shared" si="22"/>
        <v>0.12365678307314967</v>
      </c>
      <c r="I176" s="21">
        <f t="shared" si="22"/>
        <v>0.12833679649006871</v>
      </c>
      <c r="K176" s="35" t="s">
        <v>87</v>
      </c>
      <c r="L176" s="37">
        <v>3.2899999999999999E-2</v>
      </c>
      <c r="M176" s="37" t="s">
        <v>96</v>
      </c>
    </row>
    <row r="177" spans="1:13" ht="15" customHeight="1" x14ac:dyDescent="0.25">
      <c r="A177" s="8" t="s">
        <v>8</v>
      </c>
      <c r="B177" s="21">
        <f>B176/B178</f>
        <v>0</v>
      </c>
      <c r="C177" s="21">
        <f t="shared" ref="C177:I177" si="23">C176/C178</f>
        <v>8.0576625596960414E-3</v>
      </c>
      <c r="D177" s="21">
        <f t="shared" si="23"/>
        <v>2.5210961754613664E-2</v>
      </c>
      <c r="E177" s="21">
        <f t="shared" si="23"/>
        <v>2.1728117983643023E-2</v>
      </c>
      <c r="F177" s="21">
        <f t="shared" si="23"/>
        <v>0</v>
      </c>
      <c r="G177" s="21">
        <f t="shared" si="23"/>
        <v>5.5536774603260258E-2</v>
      </c>
      <c r="H177" s="21">
        <f t="shared" si="23"/>
        <v>4.1218927691049893E-2</v>
      </c>
      <c r="I177" s="21">
        <f t="shared" si="23"/>
        <v>4.2778932163356237E-2</v>
      </c>
      <c r="K177" s="35" t="s">
        <v>87</v>
      </c>
      <c r="L177" s="37" t="s">
        <v>97</v>
      </c>
      <c r="M177" s="37" t="s">
        <v>98</v>
      </c>
    </row>
    <row r="178" spans="1:13" ht="15" customHeight="1" x14ac:dyDescent="0.25">
      <c r="A178" s="8" t="s">
        <v>9</v>
      </c>
      <c r="B178" s="9">
        <f>COUNT(B171:B173)</f>
        <v>3</v>
      </c>
      <c r="C178" s="9">
        <f t="shared" ref="C178:I178" si="24">COUNT(C171:C173)</f>
        <v>3</v>
      </c>
      <c r="D178" s="9">
        <f t="shared" si="24"/>
        <v>3</v>
      </c>
      <c r="E178" s="9">
        <f t="shared" si="24"/>
        <v>3</v>
      </c>
      <c r="F178" s="9">
        <f t="shared" si="24"/>
        <v>2</v>
      </c>
      <c r="G178" s="9">
        <f t="shared" si="24"/>
        <v>3</v>
      </c>
      <c r="H178" s="9">
        <f t="shared" si="24"/>
        <v>3</v>
      </c>
      <c r="I178" s="9">
        <f t="shared" si="24"/>
        <v>3</v>
      </c>
      <c r="K178" s="35" t="s">
        <v>87</v>
      </c>
      <c r="L178" s="37">
        <v>4.1999999999999997E-3</v>
      </c>
      <c r="M178" s="37" t="s">
        <v>99</v>
      </c>
    </row>
    <row r="179" spans="1:13" ht="15" customHeight="1" x14ac:dyDescent="0.25">
      <c r="B179" s="23" t="s">
        <v>76</v>
      </c>
      <c r="C179" s="24" t="s">
        <v>77</v>
      </c>
      <c r="D179" s="23" t="s">
        <v>78</v>
      </c>
      <c r="E179" s="23" t="s">
        <v>79</v>
      </c>
      <c r="F179" s="23" t="s">
        <v>80</v>
      </c>
      <c r="G179" s="23" t="s">
        <v>81</v>
      </c>
      <c r="H179" s="24" t="s">
        <v>89</v>
      </c>
      <c r="I179" s="23" t="s">
        <v>90</v>
      </c>
      <c r="K179" s="35" t="s">
        <v>87</v>
      </c>
      <c r="L179" s="37">
        <v>4.1000000000000003E-3</v>
      </c>
      <c r="M179" s="37" t="s">
        <v>100</v>
      </c>
    </row>
    <row r="180" spans="1:13" ht="15" customHeight="1" x14ac:dyDescent="0.25">
      <c r="B180" s="23"/>
      <c r="C180" s="24"/>
      <c r="D180" s="23"/>
      <c r="E180" s="23"/>
      <c r="F180" s="23"/>
      <c r="G180" s="23"/>
    </row>
    <row r="181" spans="1:13" ht="15" customHeight="1" x14ac:dyDescent="0.25">
      <c r="B181" s="23"/>
      <c r="C181" s="24"/>
      <c r="D181" s="23"/>
      <c r="E181" s="23"/>
      <c r="F181" s="23"/>
      <c r="G181" s="23"/>
    </row>
    <row r="182" spans="1:13" ht="15" customHeight="1" x14ac:dyDescent="0.25">
      <c r="B182" s="51" t="s">
        <v>38</v>
      </c>
      <c r="C182" s="51"/>
      <c r="D182" s="51"/>
      <c r="E182" s="23"/>
      <c r="F182" s="23"/>
      <c r="G182" s="23"/>
    </row>
    <row r="183" spans="1:13" ht="15" customHeight="1" x14ac:dyDescent="0.25">
      <c r="B183" s="52" t="s">
        <v>39</v>
      </c>
      <c r="C183" s="53"/>
      <c r="D183" s="54"/>
      <c r="E183" s="23"/>
      <c r="F183" s="39" t="s">
        <v>59</v>
      </c>
    </row>
    <row r="184" spans="1:13" ht="15" customHeight="1" x14ac:dyDescent="0.25">
      <c r="B184" s="49" t="s">
        <v>40</v>
      </c>
      <c r="C184" s="49"/>
      <c r="D184" s="49"/>
      <c r="E184" s="23"/>
      <c r="F184" s="42" t="s">
        <v>60</v>
      </c>
      <c r="G184" s="37">
        <v>29.61</v>
      </c>
    </row>
    <row r="185" spans="1:13" ht="15" customHeight="1" x14ac:dyDescent="0.25">
      <c r="B185" s="4" t="s">
        <v>41</v>
      </c>
      <c r="C185" s="4" t="s">
        <v>42</v>
      </c>
      <c r="D185" s="4" t="s">
        <v>43</v>
      </c>
      <c r="E185" s="23"/>
      <c r="F185" s="42" t="s">
        <v>61</v>
      </c>
      <c r="G185" s="37" t="s">
        <v>91</v>
      </c>
    </row>
    <row r="186" spans="1:13" ht="15" customHeight="1" x14ac:dyDescent="0.25">
      <c r="B186" s="27">
        <v>1.1252819999999999</v>
      </c>
      <c r="C186" s="27">
        <v>0.86467499999999997</v>
      </c>
      <c r="D186" s="27">
        <v>5.3379999999999999E-3</v>
      </c>
      <c r="E186" s="23"/>
      <c r="F186" s="42" t="s">
        <v>62</v>
      </c>
      <c r="G186" s="37" t="s">
        <v>82</v>
      </c>
    </row>
    <row r="187" spans="1:13" ht="15" customHeight="1" x14ac:dyDescent="0.25">
      <c r="B187" s="27">
        <v>1.1097159999999999</v>
      </c>
      <c r="C187" s="27">
        <v>1.1097159999999999</v>
      </c>
      <c r="D187" s="27">
        <v>1.4883E-2</v>
      </c>
      <c r="E187" s="23"/>
    </row>
    <row r="188" spans="1:13" ht="15" customHeight="1" x14ac:dyDescent="0.25">
      <c r="B188" s="27">
        <v>1.132814</v>
      </c>
      <c r="C188" s="27">
        <v>1.1890529999999999</v>
      </c>
      <c r="D188" s="27">
        <v>6.7599999999999995E-4</v>
      </c>
      <c r="E188" s="23"/>
      <c r="F188" s="39" t="s">
        <v>67</v>
      </c>
      <c r="G188" s="4" t="s">
        <v>68</v>
      </c>
      <c r="H188" s="4"/>
    </row>
    <row r="189" spans="1:13" ht="15" customHeight="1" x14ac:dyDescent="0.25">
      <c r="B189" s="27">
        <v>0.83504900000000004</v>
      </c>
      <c r="C189" s="27">
        <v>1.958825</v>
      </c>
      <c r="D189" s="27">
        <v>9.0989999999999994E-3</v>
      </c>
      <c r="E189" s="23"/>
      <c r="F189" s="35" t="s">
        <v>101</v>
      </c>
      <c r="G189" s="37">
        <v>0.25</v>
      </c>
      <c r="H189" s="37" t="s">
        <v>70</v>
      </c>
    </row>
    <row r="190" spans="1:13" ht="15" customHeight="1" x14ac:dyDescent="0.25">
      <c r="B190" s="27">
        <v>0.92041200000000001</v>
      </c>
      <c r="C190" s="27">
        <v>1.013809</v>
      </c>
      <c r="D190" s="27"/>
      <c r="E190" s="23"/>
      <c r="F190" s="35" t="s">
        <v>102</v>
      </c>
      <c r="G190" s="37" t="s">
        <v>91</v>
      </c>
      <c r="H190" s="37" t="s">
        <v>103</v>
      </c>
    </row>
    <row r="191" spans="1:13" ht="15" customHeight="1" x14ac:dyDescent="0.25">
      <c r="B191" s="27">
        <v>0.87672600000000001</v>
      </c>
      <c r="C191" s="27">
        <v>1.515943</v>
      </c>
      <c r="D191" s="27"/>
      <c r="E191" s="23"/>
      <c r="F191" s="35" t="s">
        <v>104</v>
      </c>
      <c r="G191" s="37">
        <v>2.0000000000000001E-4</v>
      </c>
      <c r="H191" s="37" t="s">
        <v>72</v>
      </c>
    </row>
    <row r="192" spans="1:13" ht="15" customHeight="1" x14ac:dyDescent="0.25">
      <c r="B192" s="7"/>
      <c r="C192" s="7"/>
      <c r="D192" s="7"/>
      <c r="E192" s="23"/>
      <c r="F192" s="23"/>
      <c r="G192" s="23"/>
    </row>
    <row r="193" spans="1:8" ht="15" customHeight="1" x14ac:dyDescent="0.25">
      <c r="A193" s="8" t="s">
        <v>6</v>
      </c>
      <c r="B193" s="26">
        <f>AVERAGE(B187:B191)</f>
        <v>0.9749433999999999</v>
      </c>
      <c r="C193" s="26">
        <f>AVERAGE(C187:C191)</f>
        <v>1.3574692000000002</v>
      </c>
      <c r="D193" s="26">
        <f>AVERAGE(D187:D191)</f>
        <v>8.2193333333333337E-3</v>
      </c>
      <c r="E193" s="23"/>
      <c r="F193" s="23"/>
      <c r="G193" s="23"/>
    </row>
    <row r="194" spans="1:8" ht="15" customHeight="1" x14ac:dyDescent="0.25">
      <c r="A194" s="8" t="s">
        <v>7</v>
      </c>
      <c r="B194" s="26">
        <f>STDEV(B187:B191)</f>
        <v>0.13718377678792923</v>
      </c>
      <c r="C194" s="26">
        <f>STDEV(C187:C191)</f>
        <v>0.38554855111801367</v>
      </c>
      <c r="D194" s="26">
        <f>STDEV(D187:D191)</f>
        <v>7.1442335021563615E-3</v>
      </c>
      <c r="E194" s="23"/>
      <c r="F194" s="23"/>
      <c r="G194" s="23"/>
    </row>
    <row r="195" spans="1:8" ht="15" customHeight="1" x14ac:dyDescent="0.25">
      <c r="A195" s="8" t="s">
        <v>8</v>
      </c>
      <c r="B195" s="26">
        <f>B194/B196</f>
        <v>2.7436755357585847E-2</v>
      </c>
      <c r="C195" s="26">
        <f>C194/C196</f>
        <v>7.7109710223602732E-2</v>
      </c>
      <c r="D195" s="26">
        <f>D194/D196</f>
        <v>2.381411167385454E-3</v>
      </c>
      <c r="E195" s="23"/>
      <c r="F195" s="23"/>
      <c r="G195" s="23"/>
    </row>
    <row r="196" spans="1:8" ht="15" customHeight="1" x14ac:dyDescent="0.25">
      <c r="A196" s="8" t="s">
        <v>9</v>
      </c>
      <c r="B196" s="11">
        <f>COUNT(B187:B191)</f>
        <v>5</v>
      </c>
      <c r="C196" s="11">
        <f>COUNT(C187:C191)</f>
        <v>5</v>
      </c>
      <c r="D196" s="11">
        <f>COUNT(D187:D191)</f>
        <v>3</v>
      </c>
      <c r="E196" s="23"/>
      <c r="F196" s="23"/>
      <c r="G196" s="23"/>
    </row>
    <row r="197" spans="1:8" ht="15" customHeight="1" x14ac:dyDescent="0.25">
      <c r="A197" s="12"/>
      <c r="B197" s="23" t="s">
        <v>76</v>
      </c>
      <c r="C197" s="24" t="s">
        <v>77</v>
      </c>
      <c r="D197" s="23" t="s">
        <v>78</v>
      </c>
      <c r="E197" s="23"/>
      <c r="F197" s="23"/>
      <c r="G197" s="23"/>
    </row>
    <row r="198" spans="1:8" ht="15" customHeight="1" x14ac:dyDescent="0.25">
      <c r="B198" s="23"/>
      <c r="C198" s="24"/>
      <c r="D198" s="23"/>
      <c r="E198" s="23"/>
      <c r="F198" s="23"/>
      <c r="G198" s="23"/>
    </row>
    <row r="199" spans="1:8" ht="15" customHeight="1" x14ac:dyDescent="0.25">
      <c r="B199" s="23"/>
      <c r="C199" s="24"/>
      <c r="D199" s="23"/>
      <c r="E199" s="23"/>
      <c r="F199" s="23"/>
      <c r="G199" s="23"/>
    </row>
    <row r="200" spans="1:8" ht="15" customHeight="1" x14ac:dyDescent="0.25">
      <c r="B200" s="51" t="s">
        <v>44</v>
      </c>
      <c r="C200" s="51"/>
      <c r="D200" s="51"/>
      <c r="E200" s="23"/>
      <c r="F200" s="23"/>
      <c r="G200" s="23"/>
    </row>
    <row r="201" spans="1:8" ht="15" customHeight="1" x14ac:dyDescent="0.25">
      <c r="B201" s="52" t="s">
        <v>45</v>
      </c>
      <c r="C201" s="53"/>
      <c r="D201" s="54"/>
      <c r="E201" s="23"/>
      <c r="F201" s="39" t="s">
        <v>59</v>
      </c>
    </row>
    <row r="202" spans="1:8" ht="15" customHeight="1" x14ac:dyDescent="0.25">
      <c r="B202" s="4" t="s">
        <v>41</v>
      </c>
      <c r="C202" s="4" t="s">
        <v>42</v>
      </c>
      <c r="D202" s="4" t="s">
        <v>43</v>
      </c>
      <c r="E202" s="23"/>
      <c r="F202" s="42" t="s">
        <v>60</v>
      </c>
      <c r="G202" s="4">
        <v>57.83</v>
      </c>
    </row>
    <row r="203" spans="1:8" ht="15" customHeight="1" x14ac:dyDescent="0.25">
      <c r="B203" s="19">
        <v>9163.9670000000006</v>
      </c>
      <c r="C203" s="19">
        <v>12411.04</v>
      </c>
      <c r="D203" s="19">
        <v>13198.84</v>
      </c>
      <c r="E203" s="23"/>
      <c r="F203" s="42" t="s">
        <v>61</v>
      </c>
      <c r="G203" s="4" t="s">
        <v>91</v>
      </c>
    </row>
    <row r="204" spans="1:8" ht="15" customHeight="1" x14ac:dyDescent="0.25">
      <c r="B204" s="19">
        <v>7421.48</v>
      </c>
      <c r="C204" s="19">
        <v>12413.41</v>
      </c>
      <c r="D204" s="19">
        <v>16296.23</v>
      </c>
      <c r="E204" s="23"/>
      <c r="F204" s="42" t="s">
        <v>62</v>
      </c>
      <c r="G204" s="4" t="s">
        <v>82</v>
      </c>
    </row>
    <row r="205" spans="1:8" ht="15" customHeight="1" x14ac:dyDescent="0.25">
      <c r="B205" s="19">
        <v>7395.51</v>
      </c>
      <c r="C205" s="19">
        <v>13391.05</v>
      </c>
      <c r="D205" s="19">
        <v>16549.52</v>
      </c>
      <c r="E205" s="23"/>
    </row>
    <row r="206" spans="1:8" ht="15" customHeight="1" x14ac:dyDescent="0.25">
      <c r="B206" s="19">
        <v>7549.8609999999999</v>
      </c>
      <c r="C206" s="19">
        <v>11304.43</v>
      </c>
      <c r="D206" s="19">
        <v>17318.37</v>
      </c>
      <c r="E206" s="23"/>
      <c r="F206" s="39" t="s">
        <v>67</v>
      </c>
      <c r="G206" s="4" t="s">
        <v>68</v>
      </c>
      <c r="H206" s="4"/>
    </row>
    <row r="207" spans="1:8" ht="15" customHeight="1" x14ac:dyDescent="0.25">
      <c r="B207" s="19">
        <v>8362.6659999999993</v>
      </c>
      <c r="C207" s="19">
        <v>10659.11</v>
      </c>
      <c r="D207" s="19"/>
      <c r="E207" s="23"/>
      <c r="F207" s="39" t="s">
        <v>101</v>
      </c>
      <c r="G207" s="4">
        <v>1E-4</v>
      </c>
      <c r="H207" s="4" t="s">
        <v>70</v>
      </c>
    </row>
    <row r="208" spans="1:8" ht="15" customHeight="1" x14ac:dyDescent="0.25">
      <c r="B208" s="19">
        <v>7618.5770000000002</v>
      </c>
      <c r="C208" s="19">
        <v>11423.32</v>
      </c>
      <c r="D208" s="19"/>
      <c r="E208" s="23"/>
      <c r="F208" s="39" t="s">
        <v>102</v>
      </c>
      <c r="G208" s="4">
        <v>5.0000000000000001E-4</v>
      </c>
      <c r="H208" s="4" t="s">
        <v>103</v>
      </c>
    </row>
    <row r="209" spans="1:11" ht="15" customHeight="1" x14ac:dyDescent="0.25">
      <c r="B209" s="7"/>
      <c r="C209" s="7"/>
      <c r="D209" s="7"/>
      <c r="E209" s="23"/>
      <c r="F209" s="39" t="s">
        <v>104</v>
      </c>
      <c r="G209" s="4" t="s">
        <v>91</v>
      </c>
      <c r="H209" s="4" t="s">
        <v>72</v>
      </c>
    </row>
    <row r="210" spans="1:11" ht="15" customHeight="1" x14ac:dyDescent="0.25">
      <c r="A210" s="8" t="s">
        <v>6</v>
      </c>
      <c r="B210" s="21">
        <f>AVERAGE(B204:B208)</f>
        <v>7669.6187999999993</v>
      </c>
      <c r="C210" s="21">
        <f>AVERAGE(C204:C208)</f>
        <v>11838.263999999999</v>
      </c>
      <c r="D210" s="21">
        <f>AVERAGE(D204:D208)</f>
        <v>16721.373333333333</v>
      </c>
      <c r="E210" s="23"/>
      <c r="F210" s="23"/>
      <c r="G210" s="23"/>
    </row>
    <row r="211" spans="1:11" ht="15" customHeight="1" x14ac:dyDescent="0.25">
      <c r="A211" s="8" t="s">
        <v>7</v>
      </c>
      <c r="B211" s="21">
        <f>STDEV(B204:B208)</f>
        <v>398.11120171969509</v>
      </c>
      <c r="C211" s="21">
        <f>STDEV(C204:C208)</f>
        <v>1071.1557661610186</v>
      </c>
      <c r="D211" s="21">
        <f>STDEV(D204:D208)</f>
        <v>532.29946555800041</v>
      </c>
      <c r="E211" s="23"/>
      <c r="F211" s="23"/>
      <c r="G211" s="23"/>
    </row>
    <row r="212" spans="1:11" ht="15" customHeight="1" x14ac:dyDescent="0.25">
      <c r="A212" s="8" t="s">
        <v>8</v>
      </c>
      <c r="B212" s="21">
        <f>B211/B213</f>
        <v>79.622240343939012</v>
      </c>
      <c r="C212" s="21">
        <f>C211/C213</f>
        <v>214.23115323220372</v>
      </c>
      <c r="D212" s="21">
        <f>D211/D213</f>
        <v>177.43315518600014</v>
      </c>
      <c r="E212" s="23"/>
      <c r="F212" s="23"/>
      <c r="G212" s="23"/>
    </row>
    <row r="213" spans="1:11" ht="15" customHeight="1" x14ac:dyDescent="0.25">
      <c r="A213" s="8" t="s">
        <v>9</v>
      </c>
      <c r="B213" s="11">
        <f>COUNT(B204:B208)</f>
        <v>5</v>
      </c>
      <c r="C213" s="11">
        <f>COUNT(C204:C208)</f>
        <v>5</v>
      </c>
      <c r="D213" s="11">
        <f>COUNT(D204:D208)</f>
        <v>3</v>
      </c>
      <c r="E213" s="23"/>
      <c r="F213" s="23"/>
      <c r="G213" s="23"/>
    </row>
    <row r="214" spans="1:11" ht="15" customHeight="1" x14ac:dyDescent="0.25">
      <c r="A214" s="12"/>
      <c r="B214" s="23" t="s">
        <v>76</v>
      </c>
      <c r="C214" s="24" t="s">
        <v>77</v>
      </c>
      <c r="D214" s="23" t="s">
        <v>78</v>
      </c>
      <c r="E214" s="23"/>
      <c r="F214" s="23"/>
      <c r="G214" s="23"/>
    </row>
    <row r="215" spans="1:11" ht="15" customHeight="1" x14ac:dyDescent="0.25">
      <c r="E215" s="23"/>
      <c r="F215" s="23"/>
      <c r="G215" s="23"/>
    </row>
    <row r="216" spans="1:11" ht="15" customHeight="1" x14ac:dyDescent="0.25">
      <c r="B216" s="51" t="s">
        <v>44</v>
      </c>
      <c r="C216" s="51"/>
      <c r="D216" s="51"/>
      <c r="E216" s="23"/>
      <c r="F216" s="42" t="s">
        <v>59</v>
      </c>
      <c r="G216" s="30"/>
      <c r="K216" t="s">
        <v>105</v>
      </c>
    </row>
    <row r="217" spans="1:11" ht="15" customHeight="1" x14ac:dyDescent="0.25">
      <c r="B217" s="52" t="s">
        <v>46</v>
      </c>
      <c r="C217" s="53"/>
      <c r="D217" s="54"/>
      <c r="E217" s="23"/>
      <c r="F217" s="42" t="s">
        <v>60</v>
      </c>
      <c r="G217" s="4">
        <v>8.3450000000000006</v>
      </c>
    </row>
    <row r="218" spans="1:11" ht="15" customHeight="1" x14ac:dyDescent="0.25">
      <c r="B218" s="4" t="s">
        <v>41</v>
      </c>
      <c r="C218" s="4" t="s">
        <v>42</v>
      </c>
      <c r="D218" s="4" t="s">
        <v>43</v>
      </c>
      <c r="E218" s="23"/>
      <c r="F218" s="42" t="s">
        <v>61</v>
      </c>
      <c r="G218" s="4">
        <v>4.7000000000000002E-3</v>
      </c>
    </row>
    <row r="219" spans="1:11" ht="15" customHeight="1" x14ac:dyDescent="0.25">
      <c r="B219" s="19">
        <v>9531.8209999999999</v>
      </c>
      <c r="C219" s="19">
        <v>6207.0029999999997</v>
      </c>
      <c r="D219" s="19">
        <v>9244.31</v>
      </c>
      <c r="E219" s="23"/>
      <c r="F219" s="42" t="s">
        <v>62</v>
      </c>
      <c r="G219" s="4" t="s">
        <v>63</v>
      </c>
    </row>
    <row r="220" spans="1:11" ht="15" customHeight="1" x14ac:dyDescent="0.25">
      <c r="B220" s="19">
        <v>9327.9050000000007</v>
      </c>
      <c r="C220" s="19">
        <v>7416.59</v>
      </c>
      <c r="D220" s="19">
        <v>14865.43</v>
      </c>
      <c r="E220" s="23"/>
    </row>
    <row r="221" spans="1:11" ht="15" customHeight="1" x14ac:dyDescent="0.25">
      <c r="B221" s="19">
        <v>9239.0939999999991</v>
      </c>
      <c r="C221" s="19">
        <v>10527.96</v>
      </c>
      <c r="D221" s="19">
        <v>14505.71</v>
      </c>
      <c r="E221" s="23"/>
      <c r="F221" s="39" t="s">
        <v>67</v>
      </c>
      <c r="G221" s="4" t="s">
        <v>68</v>
      </c>
      <c r="H221" s="4"/>
    </row>
    <row r="222" spans="1:11" ht="15" customHeight="1" x14ac:dyDescent="0.25">
      <c r="B222" s="19">
        <v>8124.625</v>
      </c>
      <c r="C222" s="19">
        <v>8724.3250000000007</v>
      </c>
      <c r="D222" s="19">
        <v>11215.25</v>
      </c>
      <c r="E222" s="23"/>
      <c r="F222" s="39" t="s">
        <v>101</v>
      </c>
      <c r="G222" s="4">
        <v>0.8468</v>
      </c>
      <c r="H222" s="4" t="s">
        <v>70</v>
      </c>
    </row>
    <row r="223" spans="1:11" ht="15" customHeight="1" x14ac:dyDescent="0.25">
      <c r="B223" s="19">
        <v>8969.6820000000007</v>
      </c>
      <c r="C223" s="19">
        <v>7742.1170000000002</v>
      </c>
      <c r="D223" s="19"/>
      <c r="E223" s="23"/>
      <c r="F223" s="39" t="s">
        <v>102</v>
      </c>
      <c r="G223" s="4">
        <v>5.1999999999999998E-3</v>
      </c>
      <c r="H223" s="4" t="s">
        <v>103</v>
      </c>
    </row>
    <row r="224" spans="1:11" ht="15" customHeight="1" x14ac:dyDescent="0.25">
      <c r="B224" s="19">
        <v>8969.3919999999998</v>
      </c>
      <c r="C224" s="19">
        <v>9286.34</v>
      </c>
      <c r="D224" s="19"/>
      <c r="E224" s="23"/>
      <c r="F224" s="39" t="s">
        <v>104</v>
      </c>
      <c r="G224" s="4">
        <v>1.8700000000000001E-2</v>
      </c>
      <c r="H224" s="4" t="s">
        <v>72</v>
      </c>
    </row>
    <row r="225" spans="1:8" ht="15" customHeight="1" x14ac:dyDescent="0.25">
      <c r="B225" s="7"/>
      <c r="C225" s="7"/>
      <c r="D225" s="7"/>
      <c r="E225" s="23"/>
      <c r="F225" s="23"/>
      <c r="G225" s="23"/>
    </row>
    <row r="226" spans="1:8" ht="15" customHeight="1" x14ac:dyDescent="0.25">
      <c r="A226" s="8" t="s">
        <v>6</v>
      </c>
      <c r="B226" s="21">
        <f>AVERAGE(B220:B224)</f>
        <v>8926.1395999999986</v>
      </c>
      <c r="C226" s="21">
        <f>AVERAGE(C220:C224)</f>
        <v>8739.4663999999993</v>
      </c>
      <c r="D226" s="21">
        <f>AVERAGE(D220:D224)</f>
        <v>13528.796666666667</v>
      </c>
      <c r="E226" s="23"/>
      <c r="F226" s="23"/>
      <c r="G226" s="23"/>
    </row>
    <row r="227" spans="1:8" ht="15" customHeight="1" x14ac:dyDescent="0.25">
      <c r="A227" s="8" t="s">
        <v>7</v>
      </c>
      <c r="B227" s="21">
        <f>STDEV(B220:B224)</f>
        <v>475.80149690632544</v>
      </c>
      <c r="C227" s="21">
        <f>STDEV(C220:C224)</f>
        <v>1249.2715026135525</v>
      </c>
      <c r="D227" s="21">
        <f>STDEV(D220:D224)</f>
        <v>2011.6469008584327</v>
      </c>
      <c r="E227" s="23"/>
      <c r="F227" s="23"/>
      <c r="G227" s="23"/>
    </row>
    <row r="228" spans="1:8" ht="15" customHeight="1" x14ac:dyDescent="0.25">
      <c r="A228" s="8" t="s">
        <v>8</v>
      </c>
      <c r="B228" s="21">
        <f>B227/B229</f>
        <v>95.160299381265091</v>
      </c>
      <c r="C228" s="21">
        <f>C227/C229</f>
        <v>249.8543005227105</v>
      </c>
      <c r="D228" s="21">
        <f>D227/D229</f>
        <v>670.54896695281093</v>
      </c>
      <c r="E228" s="23"/>
      <c r="F228" s="23"/>
      <c r="G228" s="23"/>
    </row>
    <row r="229" spans="1:8" ht="15" customHeight="1" x14ac:dyDescent="0.25">
      <c r="A229" s="8" t="s">
        <v>9</v>
      </c>
      <c r="B229" s="11">
        <f>COUNT(B220:B224)</f>
        <v>5</v>
      </c>
      <c r="C229" s="11">
        <f>COUNT(C220:C224)</f>
        <v>5</v>
      </c>
      <c r="D229" s="11">
        <f>COUNT(D220:D224)</f>
        <v>3</v>
      </c>
      <c r="E229" s="23"/>
      <c r="F229" s="23"/>
      <c r="G229" s="23"/>
    </row>
    <row r="230" spans="1:8" ht="15" customHeight="1" x14ac:dyDescent="0.25">
      <c r="A230" s="12"/>
      <c r="B230" s="23" t="s">
        <v>76</v>
      </c>
      <c r="C230" s="24" t="s">
        <v>77</v>
      </c>
      <c r="D230" s="23" t="s">
        <v>78</v>
      </c>
      <c r="E230" s="23"/>
      <c r="F230" s="23"/>
      <c r="G230" s="23"/>
    </row>
    <row r="231" spans="1:8" ht="15" customHeight="1" x14ac:dyDescent="0.25">
      <c r="E231" s="23"/>
      <c r="F231" s="23"/>
      <c r="G231" s="23"/>
    </row>
    <row r="232" spans="1:8" ht="15" customHeight="1" x14ac:dyDescent="0.25">
      <c r="B232" s="23"/>
      <c r="C232" s="24"/>
      <c r="D232" s="23"/>
      <c r="E232" s="23"/>
      <c r="F232" s="23"/>
      <c r="G232" s="23"/>
    </row>
    <row r="233" spans="1:8" ht="15" customHeight="1" x14ac:dyDescent="0.25">
      <c r="B233" s="51" t="s">
        <v>47</v>
      </c>
      <c r="C233" s="51"/>
      <c r="D233" s="51"/>
      <c r="E233" s="23"/>
      <c r="F233" s="42" t="s">
        <v>59</v>
      </c>
      <c r="G233" s="30"/>
    </row>
    <row r="234" spans="1:8" ht="15" customHeight="1" x14ac:dyDescent="0.25">
      <c r="B234" s="52" t="s">
        <v>48</v>
      </c>
      <c r="C234" s="53"/>
      <c r="D234" s="54"/>
      <c r="E234" s="23"/>
      <c r="F234" s="42" t="s">
        <v>60</v>
      </c>
      <c r="G234" s="4">
        <v>34.81</v>
      </c>
    </row>
    <row r="235" spans="1:8" ht="15" customHeight="1" x14ac:dyDescent="0.25">
      <c r="B235" s="4" t="s">
        <v>41</v>
      </c>
      <c r="C235" s="4" t="s">
        <v>42</v>
      </c>
      <c r="D235" s="4" t="s">
        <v>43</v>
      </c>
      <c r="E235" s="23"/>
      <c r="F235" s="42" t="s">
        <v>61</v>
      </c>
      <c r="G235" s="4" t="s">
        <v>91</v>
      </c>
    </row>
    <row r="236" spans="1:8" ht="15" customHeight="1" x14ac:dyDescent="0.25">
      <c r="B236" s="19">
        <v>28236.77</v>
      </c>
      <c r="C236" s="19">
        <v>21101.040000000001</v>
      </c>
      <c r="D236" s="19">
        <v>162.38239999999999</v>
      </c>
      <c r="E236" s="23"/>
      <c r="F236" s="42" t="s">
        <v>62</v>
      </c>
      <c r="G236" s="4" t="s">
        <v>82</v>
      </c>
    </row>
    <row r="237" spans="1:8" ht="15" customHeight="1" x14ac:dyDescent="0.25">
      <c r="B237" s="19">
        <v>18638.849999999999</v>
      </c>
      <c r="C237" s="19">
        <v>28945.64</v>
      </c>
      <c r="D237" s="19">
        <v>165.1583</v>
      </c>
      <c r="E237" s="23"/>
    </row>
    <row r="238" spans="1:8" ht="15" customHeight="1" x14ac:dyDescent="0.25">
      <c r="B238" s="19">
        <v>17982.060000000001</v>
      </c>
      <c r="C238" s="19">
        <v>24756.67</v>
      </c>
      <c r="D238" s="19">
        <v>213.7542</v>
      </c>
      <c r="E238" s="23"/>
      <c r="F238" s="39" t="s">
        <v>67</v>
      </c>
      <c r="G238" s="4" t="s">
        <v>68</v>
      </c>
      <c r="H238" s="4"/>
    </row>
    <row r="239" spans="1:8" ht="15" customHeight="1" x14ac:dyDescent="0.25">
      <c r="B239" s="19">
        <v>33241.53</v>
      </c>
      <c r="C239" s="19">
        <v>22908.78</v>
      </c>
      <c r="D239" s="19">
        <v>120.4248</v>
      </c>
      <c r="E239" s="23"/>
      <c r="F239" s="39" t="s">
        <v>101</v>
      </c>
      <c r="G239" s="4">
        <v>0.97099999999999997</v>
      </c>
      <c r="H239" s="4" t="s">
        <v>70</v>
      </c>
    </row>
    <row r="240" spans="1:8" ht="15" customHeight="1" x14ac:dyDescent="0.25">
      <c r="B240" s="19">
        <v>27374.37</v>
      </c>
      <c r="C240" s="19">
        <v>22773.72</v>
      </c>
      <c r="D240" s="19"/>
      <c r="E240" s="23"/>
      <c r="F240" s="39" t="s">
        <v>102</v>
      </c>
      <c r="G240" s="4" t="s">
        <v>91</v>
      </c>
      <c r="H240" s="4" t="s">
        <v>103</v>
      </c>
    </row>
    <row r="241" spans="1:8" ht="15" customHeight="1" x14ac:dyDescent="0.25">
      <c r="B241" s="19">
        <v>18048.259999999998</v>
      </c>
      <c r="C241" s="19">
        <v>16287.34</v>
      </c>
      <c r="D241" s="19"/>
      <c r="E241" s="23"/>
      <c r="F241" s="39" t="s">
        <v>104</v>
      </c>
      <c r="G241" s="4" t="s">
        <v>91</v>
      </c>
      <c r="H241" s="4" t="s">
        <v>72</v>
      </c>
    </row>
    <row r="242" spans="1:8" ht="15" customHeight="1" x14ac:dyDescent="0.25">
      <c r="B242" s="7"/>
      <c r="C242" s="7"/>
      <c r="D242" s="7"/>
      <c r="E242" s="23"/>
      <c r="F242" s="23"/>
      <c r="G242" s="23"/>
    </row>
    <row r="243" spans="1:8" ht="15" customHeight="1" x14ac:dyDescent="0.25">
      <c r="A243" s="8" t="s">
        <v>6</v>
      </c>
      <c r="B243" s="21">
        <f>AVERAGE(B237:B241)</f>
        <v>23057.013999999999</v>
      </c>
      <c r="C243" s="21">
        <f>AVERAGE(C237:C241)</f>
        <v>23134.43</v>
      </c>
      <c r="D243" s="21">
        <f>AVERAGE(D237:D241)</f>
        <v>166.44576666666669</v>
      </c>
      <c r="E243" s="23"/>
      <c r="F243" s="23"/>
      <c r="G243" s="23"/>
    </row>
    <row r="244" spans="1:8" ht="15" customHeight="1" x14ac:dyDescent="0.25">
      <c r="A244" s="8" t="s">
        <v>7</v>
      </c>
      <c r="B244" s="21">
        <f>STDEV(B237:B241)</f>
        <v>6941.3052960253835</v>
      </c>
      <c r="C244" s="21">
        <f>STDEV(C237:C241)</f>
        <v>4567.9726185803693</v>
      </c>
      <c r="D244" s="21">
        <f>STDEV(D237:D241)</f>
        <v>46.678018423057864</v>
      </c>
      <c r="E244" s="23"/>
      <c r="F244" s="23"/>
      <c r="G244" s="23"/>
    </row>
    <row r="245" spans="1:8" ht="15" customHeight="1" x14ac:dyDescent="0.25">
      <c r="A245" s="8" t="s">
        <v>8</v>
      </c>
      <c r="B245" s="21">
        <f>B244/B246</f>
        <v>1388.2610592050767</v>
      </c>
      <c r="C245" s="21">
        <f>C244/C246</f>
        <v>913.59452371607381</v>
      </c>
      <c r="D245" s="21">
        <f>D244/D246</f>
        <v>15.559339474352621</v>
      </c>
      <c r="E245" s="23"/>
      <c r="F245" s="23"/>
      <c r="G245" s="23"/>
    </row>
    <row r="246" spans="1:8" ht="15" customHeight="1" x14ac:dyDescent="0.25">
      <c r="A246" s="8" t="s">
        <v>9</v>
      </c>
      <c r="B246" s="11">
        <f>COUNT(B237:B241)</f>
        <v>5</v>
      </c>
      <c r="C246" s="11">
        <f>COUNT(C237:C241)</f>
        <v>5</v>
      </c>
      <c r="D246" s="11">
        <f>COUNT(D237:D241)</f>
        <v>3</v>
      </c>
      <c r="E246" s="23"/>
      <c r="F246" s="23"/>
      <c r="G246" s="23"/>
    </row>
    <row r="247" spans="1:8" ht="15" customHeight="1" x14ac:dyDescent="0.25">
      <c r="A247" s="12"/>
      <c r="B247" s="23" t="s">
        <v>76</v>
      </c>
      <c r="C247" s="24" t="s">
        <v>77</v>
      </c>
      <c r="D247" s="23" t="s">
        <v>78</v>
      </c>
      <c r="E247" s="23"/>
      <c r="F247" s="23"/>
      <c r="G247" s="23"/>
    </row>
    <row r="248" spans="1:8" ht="15" customHeight="1" x14ac:dyDescent="0.25">
      <c r="E248" s="23"/>
      <c r="F248" s="23"/>
      <c r="G248" s="23"/>
    </row>
    <row r="249" spans="1:8" ht="15" customHeight="1" x14ac:dyDescent="0.25">
      <c r="B249" s="51" t="s">
        <v>47</v>
      </c>
      <c r="C249" s="51"/>
      <c r="D249" s="51"/>
      <c r="E249" s="23"/>
      <c r="F249" s="42" t="s">
        <v>59</v>
      </c>
      <c r="G249" s="30"/>
    </row>
    <row r="250" spans="1:8" ht="15" customHeight="1" x14ac:dyDescent="0.25">
      <c r="B250" s="52" t="s">
        <v>49</v>
      </c>
      <c r="C250" s="53"/>
      <c r="D250" s="54"/>
      <c r="E250" s="23"/>
      <c r="F250" s="42" t="s">
        <v>60</v>
      </c>
      <c r="G250" s="4">
        <v>14.34</v>
      </c>
    </row>
    <row r="251" spans="1:8" ht="15" customHeight="1" x14ac:dyDescent="0.25">
      <c r="B251" s="4" t="s">
        <v>41</v>
      </c>
      <c r="C251" s="4" t="s">
        <v>42</v>
      </c>
      <c r="D251" s="4" t="s">
        <v>43</v>
      </c>
      <c r="E251" s="23"/>
      <c r="F251" s="42" t="s">
        <v>61</v>
      </c>
      <c r="G251" s="4">
        <v>5.0000000000000001E-4</v>
      </c>
    </row>
    <row r="252" spans="1:8" ht="15" customHeight="1" x14ac:dyDescent="0.25">
      <c r="B252" s="19">
        <v>461.3947</v>
      </c>
      <c r="C252" s="19">
        <v>366.74119999999999</v>
      </c>
      <c r="D252" s="19">
        <v>271.4821</v>
      </c>
      <c r="E252" s="23"/>
      <c r="F252" s="42" t="s">
        <v>62</v>
      </c>
      <c r="G252" s="4" t="s">
        <v>95</v>
      </c>
    </row>
    <row r="253" spans="1:8" ht="15" customHeight="1" x14ac:dyDescent="0.25">
      <c r="B253" s="19">
        <v>373.50220000000002</v>
      </c>
      <c r="C253" s="19">
        <v>513.64030000000002</v>
      </c>
      <c r="D253" s="19">
        <v>228.22130000000001</v>
      </c>
      <c r="E253" s="23"/>
    </row>
    <row r="254" spans="1:8" ht="15" customHeight="1" x14ac:dyDescent="0.25">
      <c r="B254" s="19">
        <v>460.43189999999998</v>
      </c>
      <c r="C254" s="19">
        <v>624.80060000000003</v>
      </c>
      <c r="D254" s="19">
        <v>183.19380000000001</v>
      </c>
      <c r="E254" s="23"/>
      <c r="F254" s="39" t="s">
        <v>67</v>
      </c>
      <c r="G254" s="4" t="s">
        <v>68</v>
      </c>
      <c r="H254" s="4"/>
    </row>
    <row r="255" spans="1:8" ht="15" customHeight="1" x14ac:dyDescent="0.25">
      <c r="B255" s="19">
        <v>620.38530000000003</v>
      </c>
      <c r="C255" s="19">
        <v>435.56939999999997</v>
      </c>
      <c r="D255" s="19">
        <v>236.54239999999999</v>
      </c>
      <c r="E255" s="23"/>
      <c r="F255" s="39" t="s">
        <v>101</v>
      </c>
      <c r="G255" s="4">
        <v>0.86739999999999995</v>
      </c>
      <c r="H255" s="4" t="s">
        <v>70</v>
      </c>
    </row>
    <row r="256" spans="1:8" ht="15" customHeight="1" x14ac:dyDescent="0.25">
      <c r="B256" s="19">
        <v>447.9391</v>
      </c>
      <c r="C256" s="19">
        <v>454.43509999999998</v>
      </c>
      <c r="D256" s="19"/>
      <c r="E256" s="23"/>
      <c r="F256" s="39" t="s">
        <v>102</v>
      </c>
      <c r="G256" s="4">
        <v>5.9999999999999995E-4</v>
      </c>
      <c r="H256" s="4" t="s">
        <v>103</v>
      </c>
    </row>
    <row r="257" spans="1:8" ht="15" customHeight="1" x14ac:dyDescent="0.25">
      <c r="B257" s="19">
        <v>436.39409999999998</v>
      </c>
      <c r="C257" s="19">
        <v>608.64099999999996</v>
      </c>
      <c r="D257" s="19"/>
      <c r="E257" s="23"/>
      <c r="F257" s="39" t="s">
        <v>104</v>
      </c>
      <c r="G257" s="4">
        <v>2E-3</v>
      </c>
      <c r="H257" s="4" t="s">
        <v>72</v>
      </c>
    </row>
    <row r="258" spans="1:8" ht="15" customHeight="1" x14ac:dyDescent="0.25">
      <c r="B258" s="7"/>
      <c r="C258" s="7"/>
      <c r="D258" s="7"/>
      <c r="E258" s="23"/>
      <c r="F258" s="23"/>
      <c r="G258" s="23"/>
    </row>
    <row r="259" spans="1:8" ht="15" customHeight="1" x14ac:dyDescent="0.25">
      <c r="A259" s="8" t="s">
        <v>6</v>
      </c>
      <c r="B259" s="21">
        <f>AVERAGE(B253:B257)</f>
        <v>467.73051999999996</v>
      </c>
      <c r="C259" s="21">
        <f>AVERAGE(C253:C257)</f>
        <v>527.41727999999989</v>
      </c>
      <c r="D259" s="21">
        <f>AVERAGE(D253:D257)</f>
        <v>215.98583333333332</v>
      </c>
      <c r="E259" s="23"/>
      <c r="F259" s="23"/>
      <c r="G259" s="23"/>
    </row>
    <row r="260" spans="1:8" ht="15" customHeight="1" x14ac:dyDescent="0.25">
      <c r="A260" s="8" t="s">
        <v>7</v>
      </c>
      <c r="B260" s="21">
        <f>STDEV(B253:B257)</f>
        <v>91.664332655630247</v>
      </c>
      <c r="C260" s="21">
        <f>STDEV(C253:C257)</f>
        <v>86.650217167685355</v>
      </c>
      <c r="D260" s="21">
        <f>STDEV(D253:D257)</f>
        <v>28.701886068747179</v>
      </c>
      <c r="E260" s="23"/>
      <c r="F260" s="23"/>
      <c r="G260" s="23"/>
    </row>
    <row r="261" spans="1:8" ht="15" customHeight="1" x14ac:dyDescent="0.25">
      <c r="A261" s="8" t="s">
        <v>8</v>
      </c>
      <c r="B261" s="21">
        <f>B260/B262</f>
        <v>18.332866531126051</v>
      </c>
      <c r="C261" s="21">
        <f>C260/C262</f>
        <v>17.330043433537071</v>
      </c>
      <c r="D261" s="21">
        <f>D260/D262</f>
        <v>9.5672953562490601</v>
      </c>
      <c r="E261" s="23"/>
      <c r="F261" s="23"/>
      <c r="G261" s="23"/>
    </row>
    <row r="262" spans="1:8" ht="15" customHeight="1" x14ac:dyDescent="0.25">
      <c r="A262" s="8" t="s">
        <v>9</v>
      </c>
      <c r="B262" s="11">
        <f>COUNT(B253:B257)</f>
        <v>5</v>
      </c>
      <c r="C262" s="11">
        <f>COUNT(C253:C257)</f>
        <v>5</v>
      </c>
      <c r="D262" s="11">
        <f>COUNT(D253:D257)</f>
        <v>3</v>
      </c>
      <c r="E262" s="23"/>
      <c r="F262" s="23"/>
      <c r="G262" s="23"/>
    </row>
    <row r="263" spans="1:8" ht="15" customHeight="1" x14ac:dyDescent="0.25">
      <c r="A263" s="12"/>
      <c r="B263" s="23" t="s">
        <v>76</v>
      </c>
      <c r="C263" s="24" t="s">
        <v>77</v>
      </c>
      <c r="D263" s="23" t="s">
        <v>78</v>
      </c>
      <c r="E263" s="23"/>
      <c r="F263" s="23"/>
      <c r="G263" s="23"/>
    </row>
    <row r="264" spans="1:8" ht="15" customHeight="1" x14ac:dyDescent="0.25">
      <c r="B264" s="23"/>
      <c r="C264" s="24"/>
      <c r="D264" s="23"/>
      <c r="E264" s="23"/>
      <c r="F264" s="23"/>
      <c r="G264" s="23"/>
    </row>
    <row r="265" spans="1:8" ht="15" customHeight="1" x14ac:dyDescent="0.25">
      <c r="B265" s="23"/>
      <c r="C265" s="24"/>
      <c r="D265" s="23"/>
      <c r="E265" s="23"/>
      <c r="F265" s="23"/>
      <c r="G265" s="23"/>
    </row>
    <row r="266" spans="1:8" ht="15" customHeight="1" x14ac:dyDescent="0.25">
      <c r="B266" s="51" t="s">
        <v>50</v>
      </c>
      <c r="C266" s="51"/>
      <c r="D266" s="51"/>
      <c r="E266" s="23"/>
      <c r="F266" s="42" t="s">
        <v>59</v>
      </c>
      <c r="G266" s="30"/>
    </row>
    <row r="267" spans="1:8" ht="15" customHeight="1" x14ac:dyDescent="0.25">
      <c r="B267" s="52" t="s">
        <v>51</v>
      </c>
      <c r="C267" s="53"/>
      <c r="D267" s="54"/>
      <c r="E267" s="23"/>
      <c r="F267" s="42" t="s">
        <v>60</v>
      </c>
      <c r="G267" s="4">
        <v>4.5599999999999996</v>
      </c>
    </row>
    <row r="268" spans="1:8" ht="15" customHeight="1" x14ac:dyDescent="0.25">
      <c r="B268" s="4" t="s">
        <v>41</v>
      </c>
      <c r="C268" s="4" t="s">
        <v>42</v>
      </c>
      <c r="D268" s="4" t="s">
        <v>43</v>
      </c>
      <c r="E268" s="23"/>
      <c r="F268" s="42" t="s">
        <v>61</v>
      </c>
      <c r="G268" s="4">
        <v>3.1600000000000003E-2</v>
      </c>
    </row>
    <row r="269" spans="1:8" ht="15" customHeight="1" x14ac:dyDescent="0.25">
      <c r="B269" s="19">
        <v>140.21180000000001</v>
      </c>
      <c r="C269" s="19">
        <v>194.39660000000001</v>
      </c>
      <c r="D269" s="19">
        <v>159.2543</v>
      </c>
      <c r="E269" s="23"/>
      <c r="F269" s="42" t="s">
        <v>62</v>
      </c>
      <c r="G269" s="4" t="s">
        <v>73</v>
      </c>
    </row>
    <row r="270" spans="1:8" ht="15" customHeight="1" x14ac:dyDescent="0.25">
      <c r="B270" s="19">
        <v>179.84829999999999</v>
      </c>
      <c r="C270" s="19">
        <v>264.14319999999998</v>
      </c>
      <c r="D270" s="19">
        <v>216.75040000000001</v>
      </c>
      <c r="E270" s="23"/>
    </row>
    <row r="271" spans="1:8" ht="15" customHeight="1" x14ac:dyDescent="0.25">
      <c r="B271" s="19">
        <v>204.82599999999999</v>
      </c>
      <c r="C271" s="19">
        <v>198.70949999999999</v>
      </c>
      <c r="D271" s="19">
        <v>56.303379999999997</v>
      </c>
      <c r="E271" s="23"/>
      <c r="F271" s="39" t="s">
        <v>67</v>
      </c>
      <c r="G271" s="4" t="s">
        <v>68</v>
      </c>
      <c r="H271" s="4"/>
    </row>
    <row r="272" spans="1:8" ht="15" customHeight="1" x14ac:dyDescent="0.25">
      <c r="B272" s="19">
        <v>165.8563</v>
      </c>
      <c r="C272" s="19">
        <v>172.43350000000001</v>
      </c>
      <c r="D272" s="19">
        <v>112.86960000000001</v>
      </c>
      <c r="E272" s="23"/>
      <c r="F272" s="39" t="s">
        <v>101</v>
      </c>
      <c r="G272" s="4">
        <v>0.1216</v>
      </c>
      <c r="H272" s="4" t="s">
        <v>70</v>
      </c>
    </row>
    <row r="273" spans="1:23" ht="15" customHeight="1" x14ac:dyDescent="0.25">
      <c r="B273" s="19">
        <v>157.42490000000001</v>
      </c>
      <c r="C273" s="19">
        <v>337.11239999999998</v>
      </c>
      <c r="D273" s="19"/>
      <c r="E273" s="23"/>
      <c r="F273" s="39" t="s">
        <v>102</v>
      </c>
      <c r="G273" s="4">
        <v>4.3799999999999999E-2</v>
      </c>
      <c r="H273" s="4" t="s">
        <v>103</v>
      </c>
    </row>
    <row r="274" spans="1:23" ht="15" customHeight="1" x14ac:dyDescent="0.25">
      <c r="B274" s="19">
        <v>130.9288</v>
      </c>
      <c r="C274" s="19">
        <v>221.6987</v>
      </c>
      <c r="D274" s="19"/>
      <c r="E274" s="23"/>
      <c r="F274" s="39" t="s">
        <v>104</v>
      </c>
      <c r="G274" s="4">
        <v>0.82599999999999996</v>
      </c>
      <c r="H274" s="4" t="s">
        <v>72</v>
      </c>
    </row>
    <row r="275" spans="1:23" ht="15" customHeight="1" x14ac:dyDescent="0.25">
      <c r="B275" s="7"/>
      <c r="C275" s="7"/>
      <c r="D275" s="7"/>
      <c r="E275" s="23"/>
      <c r="F275" s="23"/>
      <c r="G275" s="23"/>
    </row>
    <row r="276" spans="1:23" ht="15" customHeight="1" x14ac:dyDescent="0.25">
      <c r="A276" s="8" t="s">
        <v>6</v>
      </c>
      <c r="B276" s="21">
        <f>AVERAGE(B270:B274)</f>
        <v>167.77686</v>
      </c>
      <c r="C276" s="21">
        <f>AVERAGE(C270:C274)</f>
        <v>238.81945999999999</v>
      </c>
      <c r="D276" s="21">
        <f>AVERAGE(D270:D274)</f>
        <v>128.64112666666668</v>
      </c>
      <c r="E276" s="23"/>
      <c r="F276" s="23"/>
      <c r="G276" s="23"/>
    </row>
    <row r="277" spans="1:23" ht="15" customHeight="1" x14ac:dyDescent="0.25">
      <c r="A277" s="8" t="s">
        <v>7</v>
      </c>
      <c r="B277" s="21">
        <f>STDEV(B270:B274)</f>
        <v>27.326679228969638</v>
      </c>
      <c r="C277" s="21">
        <f>STDEV(C270:C274)</f>
        <v>64.443422590540763</v>
      </c>
      <c r="D277" s="21">
        <f>STDEV(D270:D274)</f>
        <v>81.37792911329295</v>
      </c>
      <c r="E277" s="23"/>
      <c r="F277" s="23"/>
      <c r="G277" s="23"/>
    </row>
    <row r="278" spans="1:23" ht="15" customHeight="1" x14ac:dyDescent="0.25">
      <c r="A278" s="8" t="s">
        <v>8</v>
      </c>
      <c r="B278" s="21">
        <f>B277/B279</f>
        <v>5.4653358457939278</v>
      </c>
      <c r="C278" s="21">
        <f>C277/C279</f>
        <v>12.888684518108153</v>
      </c>
      <c r="D278" s="21">
        <f>D277/D279</f>
        <v>27.12597637109765</v>
      </c>
      <c r="E278" s="23"/>
      <c r="F278" s="23"/>
      <c r="G278" s="23"/>
    </row>
    <row r="279" spans="1:23" ht="15" customHeight="1" x14ac:dyDescent="0.25">
      <c r="A279" s="8" t="s">
        <v>9</v>
      </c>
      <c r="B279" s="11">
        <f>COUNT(B270:B274)</f>
        <v>5</v>
      </c>
      <c r="C279" s="11">
        <f>COUNT(C270:C274)</f>
        <v>5</v>
      </c>
      <c r="D279" s="11">
        <f>COUNT(D270:D274)</f>
        <v>3</v>
      </c>
      <c r="E279" s="23"/>
      <c r="F279" s="23"/>
      <c r="G279" s="23"/>
    </row>
    <row r="280" spans="1:23" ht="15" customHeight="1" x14ac:dyDescent="0.25">
      <c r="A280" s="12"/>
      <c r="B280" s="23" t="s">
        <v>76</v>
      </c>
      <c r="C280" s="24" t="s">
        <v>77</v>
      </c>
      <c r="D280" s="23" t="s">
        <v>78</v>
      </c>
      <c r="E280" s="23"/>
      <c r="F280" s="23"/>
      <c r="G280" s="23"/>
    </row>
    <row r="281" spans="1:23" ht="15" customHeight="1" x14ac:dyDescent="0.25">
      <c r="B281" s="23"/>
      <c r="C281" s="24"/>
      <c r="D281" s="23"/>
      <c r="E281" s="23"/>
      <c r="F281" s="23"/>
      <c r="G281" s="23"/>
    </row>
    <row r="282" spans="1:23" ht="15" customHeight="1" x14ac:dyDescent="0.25">
      <c r="B282" s="23"/>
      <c r="C282" s="24"/>
      <c r="D282" s="23"/>
      <c r="E282" s="23"/>
      <c r="F282" s="23"/>
      <c r="G282" s="23"/>
    </row>
    <row r="283" spans="1:23" ht="15" customHeight="1" x14ac:dyDescent="0.25">
      <c r="B283" s="23"/>
      <c r="C283" s="24"/>
      <c r="D283" s="23"/>
      <c r="E283" s="23"/>
      <c r="F283" s="23"/>
      <c r="G283" s="23"/>
    </row>
    <row r="284" spans="1:23" ht="15" customHeight="1" x14ac:dyDescent="0.25">
      <c r="A284" s="1"/>
      <c r="C284" s="18"/>
    </row>
    <row r="285" spans="1:23" ht="15" customHeight="1" x14ac:dyDescent="0.25">
      <c r="B285" s="51" t="s">
        <v>52</v>
      </c>
      <c r="C285" s="51"/>
      <c r="D285" s="51"/>
      <c r="E285" s="51"/>
      <c r="F285" s="51"/>
      <c r="G285" s="51"/>
      <c r="H285" s="51"/>
      <c r="I285" s="28"/>
      <c r="Q285" s="55" t="s">
        <v>19</v>
      </c>
      <c r="R285" s="55"/>
      <c r="S285" s="55"/>
      <c r="T285" s="55"/>
      <c r="U285" s="55"/>
      <c r="V285" s="55"/>
      <c r="W285" s="55"/>
    </row>
    <row r="286" spans="1:23" ht="15" customHeight="1" x14ac:dyDescent="0.25">
      <c r="B286" s="49" t="s">
        <v>19</v>
      </c>
      <c r="C286" s="49"/>
      <c r="D286" s="49"/>
      <c r="E286" s="49"/>
      <c r="F286" s="49"/>
      <c r="G286" s="49"/>
      <c r="H286" s="49"/>
      <c r="I286" s="29"/>
      <c r="Q286" s="30"/>
      <c r="R286" s="50" t="s">
        <v>30</v>
      </c>
      <c r="S286" s="50"/>
      <c r="T286" s="50"/>
      <c r="U286" s="50"/>
      <c r="V286" s="50"/>
      <c r="W286" s="50"/>
    </row>
    <row r="287" spans="1:23" ht="15" customHeight="1" x14ac:dyDescent="0.25">
      <c r="B287" s="30"/>
      <c r="C287" s="50" t="s">
        <v>30</v>
      </c>
      <c r="D287" s="50"/>
      <c r="E287" s="50"/>
      <c r="F287" s="50"/>
      <c r="G287" s="50"/>
      <c r="H287" s="50"/>
      <c r="I287" s="10"/>
      <c r="J287" s="35" t="s">
        <v>59</v>
      </c>
      <c r="K287" s="36"/>
      <c r="Q287" s="30"/>
      <c r="R287" s="30"/>
      <c r="S287" s="30"/>
      <c r="T287" s="30"/>
      <c r="U287" s="50" t="s">
        <v>26</v>
      </c>
      <c r="V287" s="50"/>
      <c r="W287" s="50"/>
    </row>
    <row r="288" spans="1:23" ht="15" customHeight="1" x14ac:dyDescent="0.25">
      <c r="B288" s="30"/>
      <c r="C288" s="30"/>
      <c r="D288" s="30"/>
      <c r="E288" s="30"/>
      <c r="F288" s="50" t="s">
        <v>26</v>
      </c>
      <c r="G288" s="50"/>
      <c r="H288" s="50"/>
      <c r="I288" s="10"/>
      <c r="J288" s="35" t="s">
        <v>60</v>
      </c>
      <c r="K288" s="37">
        <v>315.3</v>
      </c>
      <c r="Q288" s="4" t="s">
        <v>53</v>
      </c>
      <c r="R288" s="4" t="s">
        <v>53</v>
      </c>
      <c r="S288" s="4" t="s">
        <v>23</v>
      </c>
      <c r="T288" s="4" t="s">
        <v>27</v>
      </c>
      <c r="U288" s="4" t="s">
        <v>53</v>
      </c>
      <c r="V288" s="4" t="s">
        <v>23</v>
      </c>
      <c r="W288" s="4" t="s">
        <v>27</v>
      </c>
    </row>
    <row r="289" spans="1:23" ht="15" customHeight="1" x14ac:dyDescent="0.25">
      <c r="B289" s="4" t="s">
        <v>53</v>
      </c>
      <c r="C289" s="4" t="s">
        <v>53</v>
      </c>
      <c r="D289" s="4" t="s">
        <v>23</v>
      </c>
      <c r="E289" s="4" t="s">
        <v>27</v>
      </c>
      <c r="F289" s="4" t="s">
        <v>53</v>
      </c>
      <c r="G289" s="4" t="s">
        <v>23</v>
      </c>
      <c r="H289" s="4" t="s">
        <v>27</v>
      </c>
      <c r="I289" s="31"/>
      <c r="J289" s="35" t="s">
        <v>61</v>
      </c>
      <c r="K289" s="37" t="s">
        <v>75</v>
      </c>
      <c r="Q289" s="19">
        <v>106.55589999999999</v>
      </c>
      <c r="R289" s="19" t="s">
        <v>54</v>
      </c>
      <c r="S289" s="19">
        <v>113.7056</v>
      </c>
      <c r="T289" s="19">
        <v>221.5977</v>
      </c>
      <c r="U289" s="19" t="s">
        <v>54</v>
      </c>
      <c r="V289" s="19" t="s">
        <v>54</v>
      </c>
      <c r="W289" s="19">
        <v>197.8758</v>
      </c>
    </row>
    <row r="290" spans="1:23" ht="15" customHeight="1" x14ac:dyDescent="0.25">
      <c r="B290" s="19">
        <v>106.55589999999999</v>
      </c>
      <c r="C290" s="19">
        <v>10</v>
      </c>
      <c r="D290" s="19">
        <v>113.7056</v>
      </c>
      <c r="E290" s="19">
        <v>221.5977</v>
      </c>
      <c r="F290" s="19">
        <v>10</v>
      </c>
      <c r="G290" s="19">
        <v>10</v>
      </c>
      <c r="H290" s="19">
        <v>197.8758</v>
      </c>
      <c r="I290" s="32"/>
      <c r="J290" s="35" t="s">
        <v>62</v>
      </c>
      <c r="K290" s="37" t="s">
        <v>82</v>
      </c>
      <c r="Q290" s="19">
        <v>98.497060000000005</v>
      </c>
      <c r="R290" s="19" t="s">
        <v>54</v>
      </c>
      <c r="S290" s="19">
        <v>109.7932</v>
      </c>
      <c r="T290" s="19">
        <v>222.39670000000001</v>
      </c>
      <c r="U290" s="19" t="s">
        <v>54</v>
      </c>
      <c r="V290" s="19" t="s">
        <v>54</v>
      </c>
      <c r="W290" s="19">
        <v>197.86199999999999</v>
      </c>
    </row>
    <row r="291" spans="1:23" ht="15" customHeight="1" x14ac:dyDescent="0.25">
      <c r="B291" s="19">
        <v>98.497060000000005</v>
      </c>
      <c r="C291" s="19">
        <v>10</v>
      </c>
      <c r="D291" s="19">
        <v>109.7932</v>
      </c>
      <c r="E291" s="19">
        <v>222.39670000000001</v>
      </c>
      <c r="F291" s="19">
        <v>10</v>
      </c>
      <c r="G291" s="19">
        <v>10</v>
      </c>
      <c r="H291" s="19">
        <v>197.86199999999999</v>
      </c>
      <c r="I291" s="32"/>
      <c r="J291" s="44"/>
      <c r="K291" s="45"/>
      <c r="Q291" s="19">
        <v>103.3737</v>
      </c>
      <c r="R291" s="19" t="s">
        <v>54</v>
      </c>
      <c r="S291" s="19">
        <v>99.915970000000002</v>
      </c>
      <c r="T291" s="19">
        <v>191.58019999999999</v>
      </c>
      <c r="U291" s="19" t="s">
        <v>54</v>
      </c>
      <c r="V291" s="19" t="s">
        <v>54</v>
      </c>
      <c r="W291" s="19">
        <v>176.59209999999999</v>
      </c>
    </row>
    <row r="292" spans="1:23" ht="15" customHeight="1" x14ac:dyDescent="0.25">
      <c r="B292" s="19">
        <v>103.3737</v>
      </c>
      <c r="C292" s="19">
        <v>10</v>
      </c>
      <c r="D292" s="19">
        <v>99.915970000000002</v>
      </c>
      <c r="E292" s="19">
        <v>191.58019999999999</v>
      </c>
      <c r="F292" s="19">
        <v>10</v>
      </c>
      <c r="G292" s="19">
        <v>10</v>
      </c>
      <c r="H292" s="19">
        <v>176.59209999999999</v>
      </c>
      <c r="I292" s="32"/>
      <c r="J292" s="39" t="s">
        <v>67</v>
      </c>
      <c r="K292" s="40" t="s">
        <v>68</v>
      </c>
      <c r="L292" s="40"/>
      <c r="Q292" s="19">
        <v>99.296059999999997</v>
      </c>
      <c r="R292" s="19" t="s">
        <v>54</v>
      </c>
      <c r="S292" s="19">
        <v>108.4294</v>
      </c>
      <c r="T292" s="19">
        <v>212.73990000000001</v>
      </c>
      <c r="U292" s="19" t="s">
        <v>54</v>
      </c>
      <c r="V292" s="19" t="s">
        <v>54</v>
      </c>
      <c r="W292" s="19">
        <v>198.661</v>
      </c>
    </row>
    <row r="293" spans="1:23" ht="15" customHeight="1" x14ac:dyDescent="0.25">
      <c r="B293" s="19">
        <v>99.296059999999997</v>
      </c>
      <c r="C293" s="19">
        <v>10</v>
      </c>
      <c r="D293" s="19">
        <v>108.4294</v>
      </c>
      <c r="E293" s="19">
        <v>212.73990000000001</v>
      </c>
      <c r="F293" s="19">
        <v>10</v>
      </c>
      <c r="G293" s="19">
        <v>10</v>
      </c>
      <c r="H293" s="19">
        <v>198.661</v>
      </c>
      <c r="I293" s="32"/>
      <c r="J293" s="39" t="s">
        <v>106</v>
      </c>
      <c r="K293" s="4" t="s">
        <v>75</v>
      </c>
      <c r="L293" s="4" t="s">
        <v>70</v>
      </c>
      <c r="Q293" s="19">
        <v>113.59529999999999</v>
      </c>
      <c r="R293" s="19" t="s">
        <v>54</v>
      </c>
      <c r="S293" s="19">
        <v>108.3605</v>
      </c>
      <c r="T293" s="19">
        <v>168.91900000000001</v>
      </c>
      <c r="U293" s="19" t="s">
        <v>54</v>
      </c>
      <c r="V293" s="19" t="s">
        <v>54</v>
      </c>
      <c r="W293" s="19">
        <v>254.4255</v>
      </c>
    </row>
    <row r="294" spans="1:23" ht="15" customHeight="1" x14ac:dyDescent="0.25">
      <c r="B294" s="19">
        <v>113.59529999999999</v>
      </c>
      <c r="C294" s="19">
        <v>10</v>
      </c>
      <c r="D294" s="19">
        <v>108.3605</v>
      </c>
      <c r="E294" s="19">
        <v>168.91900000000001</v>
      </c>
      <c r="F294" s="19">
        <v>10</v>
      </c>
      <c r="G294" s="19">
        <v>10</v>
      </c>
      <c r="H294" s="19">
        <v>254.4255</v>
      </c>
      <c r="I294" s="32"/>
      <c r="J294" s="39" t="s">
        <v>106</v>
      </c>
      <c r="K294" s="4" t="s">
        <v>75</v>
      </c>
      <c r="L294" s="4" t="s">
        <v>107</v>
      </c>
      <c r="Q294" s="19">
        <v>68.865290000000002</v>
      </c>
      <c r="R294" s="19" t="s">
        <v>54</v>
      </c>
      <c r="S294" s="19">
        <v>103.7732</v>
      </c>
      <c r="T294" s="19">
        <v>200.71360000000001</v>
      </c>
      <c r="U294" s="19" t="s">
        <v>54</v>
      </c>
      <c r="V294" s="19" t="s">
        <v>54</v>
      </c>
      <c r="W294" s="19">
        <v>204.5984</v>
      </c>
    </row>
    <row r="295" spans="1:23" ht="15" customHeight="1" x14ac:dyDescent="0.25">
      <c r="B295" s="19">
        <v>68.865290000000002</v>
      </c>
      <c r="C295" s="19">
        <v>10</v>
      </c>
      <c r="D295" s="19">
        <v>103.7732</v>
      </c>
      <c r="E295" s="19">
        <v>200.71360000000001</v>
      </c>
      <c r="F295" s="19">
        <v>10</v>
      </c>
      <c r="G295" s="19">
        <v>10</v>
      </c>
      <c r="H295" s="19">
        <v>204.5984</v>
      </c>
      <c r="I295" s="32"/>
      <c r="J295" s="39" t="s">
        <v>108</v>
      </c>
      <c r="K295" s="4" t="s">
        <v>75</v>
      </c>
      <c r="L295" s="4" t="s">
        <v>103</v>
      </c>
      <c r="Q295" s="19">
        <v>85.740660000000005</v>
      </c>
      <c r="R295" s="19" t="s">
        <v>54</v>
      </c>
      <c r="S295" s="19">
        <v>97.353669999999994</v>
      </c>
      <c r="T295" s="19">
        <v>177.8871</v>
      </c>
      <c r="U295" s="19" t="s">
        <v>54</v>
      </c>
      <c r="V295" s="19" t="s">
        <v>54</v>
      </c>
      <c r="W295" s="19">
        <v>194.8451</v>
      </c>
    </row>
    <row r="296" spans="1:23" ht="15" customHeight="1" x14ac:dyDescent="0.25">
      <c r="B296" s="19">
        <v>85.740660000000005</v>
      </c>
      <c r="C296" s="19">
        <v>10</v>
      </c>
      <c r="D296" s="19">
        <v>97.353669999999994</v>
      </c>
      <c r="E296" s="19">
        <v>177.8871</v>
      </c>
      <c r="F296" s="19">
        <v>10</v>
      </c>
      <c r="G296" s="19">
        <v>10</v>
      </c>
      <c r="H296" s="19">
        <v>194.8451</v>
      </c>
      <c r="I296" s="32"/>
      <c r="J296" s="39" t="s">
        <v>109</v>
      </c>
      <c r="K296" s="4" t="s">
        <v>75</v>
      </c>
      <c r="L296" s="4" t="s">
        <v>96</v>
      </c>
      <c r="Q296" s="19">
        <v>118.08629999999999</v>
      </c>
      <c r="R296" s="19" t="s">
        <v>54</v>
      </c>
      <c r="S296" s="19">
        <v>115.0005</v>
      </c>
      <c r="T296" s="19">
        <v>192.5445</v>
      </c>
      <c r="U296" s="19" t="s">
        <v>54</v>
      </c>
      <c r="V296" s="19" t="s">
        <v>54</v>
      </c>
      <c r="W296" s="19">
        <v>232.20509999999999</v>
      </c>
    </row>
    <row r="297" spans="1:23" ht="15" customHeight="1" x14ac:dyDescent="0.25">
      <c r="B297" s="19">
        <v>118.08629999999999</v>
      </c>
      <c r="C297" s="19">
        <v>10</v>
      </c>
      <c r="D297" s="19">
        <v>115.0005</v>
      </c>
      <c r="E297" s="19">
        <v>192.5445</v>
      </c>
      <c r="F297" s="19">
        <v>10</v>
      </c>
      <c r="G297" s="19">
        <v>10</v>
      </c>
      <c r="H297" s="19">
        <v>232.20509999999999</v>
      </c>
      <c r="I297" s="32"/>
      <c r="J297" s="39" t="s">
        <v>108</v>
      </c>
      <c r="K297" s="4" t="s">
        <v>110</v>
      </c>
      <c r="L297" s="4" t="s">
        <v>93</v>
      </c>
      <c r="Q297" s="19">
        <v>97.684290000000004</v>
      </c>
      <c r="R297" s="19" t="s">
        <v>54</v>
      </c>
      <c r="S297" s="19">
        <v>103.95229999999999</v>
      </c>
      <c r="T297" s="19">
        <v>232.7148</v>
      </c>
      <c r="U297" s="19" t="s">
        <v>54</v>
      </c>
      <c r="V297" s="19" t="s">
        <v>54</v>
      </c>
      <c r="W297" s="19">
        <v>245.00280000000001</v>
      </c>
    </row>
    <row r="298" spans="1:23" ht="15" customHeight="1" x14ac:dyDescent="0.25">
      <c r="B298" s="19">
        <v>97.684290000000004</v>
      </c>
      <c r="C298" s="19">
        <v>10</v>
      </c>
      <c r="D298" s="19">
        <v>103.95229999999999</v>
      </c>
      <c r="E298" s="19">
        <v>232.7148</v>
      </c>
      <c r="F298" s="19">
        <v>10</v>
      </c>
      <c r="G298" s="19">
        <v>10</v>
      </c>
      <c r="H298" s="19">
        <v>245.00280000000001</v>
      </c>
      <c r="I298" s="32"/>
      <c r="J298" s="39" t="s">
        <v>109</v>
      </c>
      <c r="K298" s="4" t="s">
        <v>75</v>
      </c>
      <c r="L298" s="4" t="s">
        <v>111</v>
      </c>
      <c r="Q298" s="19">
        <v>108.30540000000001</v>
      </c>
      <c r="R298" s="19" t="s">
        <v>54</v>
      </c>
      <c r="S298" s="19">
        <v>130.25030000000001</v>
      </c>
      <c r="T298" s="19">
        <v>271.78300000000002</v>
      </c>
      <c r="U298" s="19" t="s">
        <v>54</v>
      </c>
      <c r="V298" s="19" t="s">
        <v>54</v>
      </c>
      <c r="W298" s="19">
        <v>210.78370000000001</v>
      </c>
    </row>
    <row r="299" spans="1:23" ht="15" customHeight="1" x14ac:dyDescent="0.25">
      <c r="B299" s="19">
        <v>108.30540000000001</v>
      </c>
      <c r="C299" s="19">
        <v>10</v>
      </c>
      <c r="D299" s="19">
        <v>130.25030000000001</v>
      </c>
      <c r="E299" s="19">
        <v>271.78300000000002</v>
      </c>
      <c r="F299" s="19">
        <v>10</v>
      </c>
      <c r="G299" s="19">
        <v>10</v>
      </c>
      <c r="H299" s="19">
        <v>210.78370000000001</v>
      </c>
      <c r="I299" s="32"/>
      <c r="Q299" s="20"/>
      <c r="R299" s="20"/>
      <c r="S299" s="20"/>
      <c r="T299" s="20"/>
      <c r="U299" s="20"/>
      <c r="V299" s="20"/>
      <c r="W299" s="20"/>
    </row>
    <row r="300" spans="1:23" ht="15" customHeight="1" x14ac:dyDescent="0.25">
      <c r="A300" s="8" t="s">
        <v>6</v>
      </c>
      <c r="B300" s="7"/>
      <c r="C300" s="7"/>
      <c r="D300" s="7"/>
      <c r="E300" s="7"/>
      <c r="F300" s="7"/>
      <c r="G300" s="7"/>
      <c r="H300" s="7"/>
      <c r="I300" s="46"/>
      <c r="Q300" s="21">
        <f>AVERAGE(Q289:Q298)</f>
        <v>99.999995999999996</v>
      </c>
      <c r="R300" s="21" t="e">
        <f t="shared" ref="R300:W300" si="25">AVERAGE(R289:R298)</f>
        <v>#DIV/0!</v>
      </c>
      <c r="S300" s="21">
        <f t="shared" si="25"/>
        <v>109.05346400000001</v>
      </c>
      <c r="T300" s="21">
        <f t="shared" si="25"/>
        <v>209.28764999999999</v>
      </c>
      <c r="U300" s="21" t="e">
        <f t="shared" si="25"/>
        <v>#DIV/0!</v>
      </c>
      <c r="V300" s="21" t="e">
        <f t="shared" si="25"/>
        <v>#DIV/0!</v>
      </c>
      <c r="W300" s="21">
        <f t="shared" si="25"/>
        <v>211.28515000000002</v>
      </c>
    </row>
    <row r="301" spans="1:23" ht="15" customHeight="1" x14ac:dyDescent="0.25">
      <c r="A301" s="8" t="s">
        <v>7</v>
      </c>
      <c r="B301" s="21">
        <f>AVERAGE(B290:B299)</f>
        <v>99.999995999999996</v>
      </c>
      <c r="C301" s="21">
        <f t="shared" ref="C301:H301" si="26">AVERAGE(C290:C299)</f>
        <v>10</v>
      </c>
      <c r="D301" s="21">
        <f t="shared" si="26"/>
        <v>109.05346400000001</v>
      </c>
      <c r="E301" s="21">
        <f t="shared" si="26"/>
        <v>209.28764999999999</v>
      </c>
      <c r="F301" s="21">
        <f t="shared" si="26"/>
        <v>10</v>
      </c>
      <c r="G301" s="21">
        <f t="shared" si="26"/>
        <v>10</v>
      </c>
      <c r="H301" s="21">
        <f t="shared" si="26"/>
        <v>211.28515000000002</v>
      </c>
      <c r="I301" s="33"/>
      <c r="J301" s="47" t="s">
        <v>112</v>
      </c>
      <c r="Q301" s="21">
        <f>STDEV(Q289:Q298)</f>
        <v>14.205255648803751</v>
      </c>
      <c r="R301" s="21" t="e">
        <f t="shared" ref="R301:W301" si="27">STDEV(R289:R298)</f>
        <v>#DIV/0!</v>
      </c>
      <c r="S301" s="21">
        <f t="shared" si="27"/>
        <v>9.3215065877955396</v>
      </c>
      <c r="T301" s="21">
        <f t="shared" si="27"/>
        <v>29.949636086947134</v>
      </c>
      <c r="U301" s="21" t="e">
        <f t="shared" si="27"/>
        <v>#DIV/0!</v>
      </c>
      <c r="V301" s="21" t="e">
        <f t="shared" si="27"/>
        <v>#DIV/0!</v>
      </c>
      <c r="W301" s="21">
        <f t="shared" si="27"/>
        <v>24.661760444922972</v>
      </c>
    </row>
    <row r="302" spans="1:23" ht="15" customHeight="1" x14ac:dyDescent="0.25">
      <c r="A302" s="8" t="s">
        <v>8</v>
      </c>
      <c r="B302" s="21">
        <f>STDEV(B290:B299)</f>
        <v>14.205255648803751</v>
      </c>
      <c r="C302" s="21">
        <f t="shared" ref="C302:H302" si="28">STDEV(C290:C299)</f>
        <v>0</v>
      </c>
      <c r="D302" s="21">
        <f t="shared" si="28"/>
        <v>9.3215065877955396</v>
      </c>
      <c r="E302" s="21">
        <f t="shared" si="28"/>
        <v>29.949636086947134</v>
      </c>
      <c r="F302" s="21">
        <f t="shared" si="28"/>
        <v>0</v>
      </c>
      <c r="G302" s="21">
        <f t="shared" si="28"/>
        <v>0</v>
      </c>
      <c r="H302" s="21">
        <f t="shared" si="28"/>
        <v>24.661760444922972</v>
      </c>
      <c r="I302" s="33"/>
      <c r="Q302" s="21">
        <f>Q301/Q303</f>
        <v>1.5783617387559723</v>
      </c>
      <c r="R302" s="21" t="e">
        <f t="shared" ref="R302:W302" si="29">R301/R303</f>
        <v>#DIV/0!</v>
      </c>
      <c r="S302" s="21">
        <f t="shared" si="29"/>
        <v>1.0357229541995043</v>
      </c>
      <c r="T302" s="21">
        <f t="shared" si="29"/>
        <v>3.3277373429941259</v>
      </c>
      <c r="U302" s="21" t="e">
        <f t="shared" si="29"/>
        <v>#DIV/0!</v>
      </c>
      <c r="V302" s="21" t="e">
        <f t="shared" si="29"/>
        <v>#DIV/0!</v>
      </c>
      <c r="W302" s="21">
        <f t="shared" si="29"/>
        <v>2.7401956049914413</v>
      </c>
    </row>
    <row r="303" spans="1:23" ht="15" customHeight="1" x14ac:dyDescent="0.25">
      <c r="A303" s="8" t="s">
        <v>9</v>
      </c>
      <c r="B303" s="21">
        <f>B302/B304</f>
        <v>1.4205255648803752</v>
      </c>
      <c r="C303" s="21">
        <f t="shared" ref="C303:H303" si="30">C302/C304</f>
        <v>0</v>
      </c>
      <c r="D303" s="21">
        <f t="shared" si="30"/>
        <v>0.93215065877955394</v>
      </c>
      <c r="E303" s="21">
        <f t="shared" si="30"/>
        <v>2.9949636086947136</v>
      </c>
      <c r="F303" s="21">
        <f t="shared" si="30"/>
        <v>0</v>
      </c>
      <c r="G303" s="21">
        <f t="shared" si="30"/>
        <v>0</v>
      </c>
      <c r="H303" s="21">
        <f t="shared" si="30"/>
        <v>2.4661760444922973</v>
      </c>
      <c r="I303" s="33"/>
      <c r="Q303" s="11">
        <f>COUNT(Q288:Q297)</f>
        <v>9</v>
      </c>
      <c r="R303" s="43">
        <f t="shared" ref="R303:W303" si="31">COUNT(R288:R297)</f>
        <v>0</v>
      </c>
      <c r="S303" s="43">
        <f t="shared" si="31"/>
        <v>9</v>
      </c>
      <c r="T303" s="43">
        <f t="shared" si="31"/>
        <v>9</v>
      </c>
      <c r="U303" s="43">
        <f t="shared" si="31"/>
        <v>0</v>
      </c>
      <c r="V303" s="43">
        <f t="shared" si="31"/>
        <v>0</v>
      </c>
      <c r="W303" s="43">
        <f t="shared" si="31"/>
        <v>9</v>
      </c>
    </row>
    <row r="304" spans="1:23" ht="15" customHeight="1" x14ac:dyDescent="0.25">
      <c r="B304" s="11">
        <f>COUNT(B290:B299)</f>
        <v>10</v>
      </c>
      <c r="C304" s="11">
        <f t="shared" ref="C304:H304" si="32">COUNT(C290:C299)</f>
        <v>10</v>
      </c>
      <c r="D304" s="11">
        <f t="shared" si="32"/>
        <v>10</v>
      </c>
      <c r="E304" s="11">
        <f t="shared" si="32"/>
        <v>10</v>
      </c>
      <c r="F304" s="11">
        <f t="shared" si="32"/>
        <v>10</v>
      </c>
      <c r="G304" s="11">
        <f t="shared" si="32"/>
        <v>10</v>
      </c>
      <c r="H304" s="11">
        <f t="shared" si="32"/>
        <v>10</v>
      </c>
      <c r="I304" s="29"/>
    </row>
    <row r="305" spans="1:12" ht="15" customHeight="1" x14ac:dyDescent="0.25">
      <c r="B305" s="23"/>
      <c r="C305" s="24"/>
      <c r="D305" s="23"/>
      <c r="E305" s="23"/>
      <c r="F305" s="23"/>
      <c r="G305" s="23"/>
      <c r="H305" s="23"/>
      <c r="I305" s="23"/>
    </row>
    <row r="306" spans="1:12" ht="15" customHeight="1" x14ac:dyDescent="0.25">
      <c r="A306" s="1"/>
    </row>
    <row r="307" spans="1:12" ht="15" customHeight="1" x14ac:dyDescent="0.25">
      <c r="B307" s="51" t="s">
        <v>55</v>
      </c>
      <c r="C307" s="51"/>
      <c r="D307" s="51"/>
      <c r="E307" s="51"/>
      <c r="F307" s="51"/>
      <c r="G307" s="51"/>
      <c r="H307" s="51"/>
      <c r="I307" s="28"/>
    </row>
    <row r="308" spans="1:12" ht="15" customHeight="1" x14ac:dyDescent="0.25">
      <c r="B308" s="49" t="s">
        <v>56</v>
      </c>
      <c r="C308" s="49"/>
      <c r="D308" s="49"/>
      <c r="E308" s="49"/>
      <c r="F308" s="49"/>
      <c r="G308" s="49"/>
      <c r="H308" s="49"/>
      <c r="I308" s="29"/>
    </row>
    <row r="309" spans="1:12" ht="15" customHeight="1" x14ac:dyDescent="0.25">
      <c r="B309" s="30"/>
      <c r="C309" s="50" t="s">
        <v>30</v>
      </c>
      <c r="D309" s="50"/>
      <c r="E309" s="50"/>
      <c r="F309" s="50"/>
      <c r="G309" s="50"/>
      <c r="H309" s="50"/>
      <c r="I309" s="10"/>
      <c r="J309" s="39" t="s">
        <v>59</v>
      </c>
      <c r="K309" s="40"/>
    </row>
    <row r="310" spans="1:12" ht="15" customHeight="1" x14ac:dyDescent="0.25">
      <c r="B310" s="30"/>
      <c r="C310" s="30"/>
      <c r="D310" s="30"/>
      <c r="E310" s="30"/>
      <c r="F310" s="50" t="s">
        <v>26</v>
      </c>
      <c r="G310" s="50"/>
      <c r="H310" s="50"/>
      <c r="I310" s="10"/>
      <c r="J310" s="39" t="s">
        <v>60</v>
      </c>
      <c r="K310" s="4">
        <v>20.51</v>
      </c>
    </row>
    <row r="311" spans="1:12" ht="15" customHeight="1" x14ac:dyDescent="0.25">
      <c r="B311" s="4" t="s">
        <v>53</v>
      </c>
      <c r="C311" s="4" t="s">
        <v>53</v>
      </c>
      <c r="D311" s="4" t="s">
        <v>23</v>
      </c>
      <c r="E311" s="4" t="s">
        <v>27</v>
      </c>
      <c r="F311" s="4" t="s">
        <v>53</v>
      </c>
      <c r="G311" s="4" t="s">
        <v>23</v>
      </c>
      <c r="H311" s="4" t="s">
        <v>27</v>
      </c>
      <c r="I311" s="31"/>
      <c r="J311" s="39" t="s">
        <v>61</v>
      </c>
      <c r="K311" s="4" t="s">
        <v>75</v>
      </c>
    </row>
    <row r="312" spans="1:12" ht="15" customHeight="1" x14ac:dyDescent="0.25">
      <c r="B312" s="19">
        <v>71.250002642929729</v>
      </c>
      <c r="C312" s="19">
        <v>41.250001530117217</v>
      </c>
      <c r="D312" s="19">
        <v>89.583336656315154</v>
      </c>
      <c r="E312" s="19">
        <v>91.250003384804742</v>
      </c>
      <c r="F312" s="19">
        <v>59.583335543502642</v>
      </c>
      <c r="G312" s="19">
        <v>56.25000208652348</v>
      </c>
      <c r="H312" s="19">
        <v>86.250003199335978</v>
      </c>
      <c r="I312" s="32"/>
      <c r="J312" s="39" t="s">
        <v>62</v>
      </c>
      <c r="K312" s="4" t="s">
        <v>82</v>
      </c>
    </row>
    <row r="313" spans="1:12" ht="15" customHeight="1" x14ac:dyDescent="0.25">
      <c r="B313" s="19">
        <v>82.916669742356831</v>
      </c>
      <c r="C313" s="19">
        <v>72.916669371419317</v>
      </c>
      <c r="D313" s="19">
        <v>87.916669927825566</v>
      </c>
      <c r="E313" s="19">
        <v>81.250003013867229</v>
      </c>
      <c r="F313" s="19">
        <v>69.583335914440156</v>
      </c>
      <c r="G313" s="19">
        <v>56.25000208652348</v>
      </c>
      <c r="H313" s="19">
        <v>79.583336285377655</v>
      </c>
      <c r="I313" s="32"/>
    </row>
    <row r="314" spans="1:12" ht="15" customHeight="1" x14ac:dyDescent="0.25">
      <c r="B314" s="19">
        <v>92.91667011329433</v>
      </c>
      <c r="C314" s="19">
        <v>59.583335543502642</v>
      </c>
      <c r="D314" s="19">
        <v>81.250003013867229</v>
      </c>
      <c r="E314" s="19">
        <v>121.24997482261676</v>
      </c>
      <c r="F314" s="19">
        <v>69.583335914440156</v>
      </c>
      <c r="G314" s="19">
        <v>51.250001901054716</v>
      </c>
      <c r="H314" s="19">
        <v>96.250003570273506</v>
      </c>
      <c r="I314" s="32"/>
      <c r="J314" s="39" t="s">
        <v>67</v>
      </c>
      <c r="K314" s="40" t="s">
        <v>68</v>
      </c>
      <c r="L314" s="40"/>
    </row>
    <row r="315" spans="1:12" ht="15" customHeight="1" x14ac:dyDescent="0.25">
      <c r="B315" s="19">
        <v>104.58330753772093</v>
      </c>
      <c r="C315" s="19">
        <v>67.916669185950568</v>
      </c>
      <c r="D315" s="19">
        <v>144.58332880480461</v>
      </c>
      <c r="E315" s="19">
        <v>127.91666151990877</v>
      </c>
      <c r="F315" s="19">
        <v>52.916668629544304</v>
      </c>
      <c r="G315" s="19">
        <v>64.583335728971392</v>
      </c>
      <c r="H315" s="19">
        <v>136.24999516235667</v>
      </c>
      <c r="I315" s="32"/>
      <c r="J315" s="39" t="s">
        <v>106</v>
      </c>
      <c r="K315" s="4" t="s">
        <v>75</v>
      </c>
      <c r="L315" s="4" t="s">
        <v>70</v>
      </c>
    </row>
    <row r="316" spans="1:12" ht="15" customHeight="1" x14ac:dyDescent="0.25">
      <c r="B316" s="19">
        <v>96.250003570273506</v>
      </c>
      <c r="C316" s="19">
        <v>79.583336285377655</v>
      </c>
      <c r="D316" s="19">
        <v>96.250003570273506</v>
      </c>
      <c r="E316" s="19">
        <v>114.58328812532474</v>
      </c>
      <c r="F316" s="19">
        <v>56.25000208652348</v>
      </c>
      <c r="G316" s="19">
        <v>99.583366702253187</v>
      </c>
      <c r="H316" s="19">
        <v>86.250003199335978</v>
      </c>
      <c r="I316" s="32"/>
      <c r="J316" s="39" t="s">
        <v>108</v>
      </c>
      <c r="K316" s="4" t="s">
        <v>75</v>
      </c>
      <c r="L316" s="4" t="s">
        <v>103</v>
      </c>
    </row>
    <row r="317" spans="1:12" ht="15" customHeight="1" x14ac:dyDescent="0.25">
      <c r="B317" s="19">
        <v>106.24995448287683</v>
      </c>
      <c r="C317" s="19">
        <v>69.583335914440156</v>
      </c>
      <c r="D317" s="19">
        <v>94.583336841783918</v>
      </c>
      <c r="E317" s="19">
        <v>96.250003570273506</v>
      </c>
      <c r="F317" s="19">
        <v>77.916669556888067</v>
      </c>
      <c r="G317" s="19">
        <v>91.250003384804742</v>
      </c>
      <c r="H317" s="19">
        <v>81.250003013867229</v>
      </c>
      <c r="I317" s="32"/>
      <c r="J317" s="39" t="s">
        <v>109</v>
      </c>
      <c r="K317" s="4" t="s">
        <v>75</v>
      </c>
      <c r="L317" s="4" t="s">
        <v>96</v>
      </c>
    </row>
    <row r="318" spans="1:12" ht="15" customHeight="1" x14ac:dyDescent="0.25">
      <c r="B318" s="19">
        <v>139.5832890526685</v>
      </c>
      <c r="C318" s="19">
        <v>52.916668629544304</v>
      </c>
      <c r="D318" s="19">
        <v>82.916669742356831</v>
      </c>
      <c r="E318" s="19">
        <v>112.91664118016884</v>
      </c>
      <c r="F318" s="19">
        <v>67.916669185950568</v>
      </c>
      <c r="G318" s="19">
        <v>106.24995448287683</v>
      </c>
      <c r="H318" s="19">
        <v>96.250003570273506</v>
      </c>
      <c r="I318" s="32"/>
      <c r="J318" s="39" t="s">
        <v>108</v>
      </c>
      <c r="K318" s="4">
        <v>0.1003</v>
      </c>
      <c r="L318" s="4" t="s">
        <v>93</v>
      </c>
    </row>
    <row r="319" spans="1:12" ht="15" customHeight="1" x14ac:dyDescent="0.25">
      <c r="B319" s="19">
        <v>134.58334821720078</v>
      </c>
      <c r="C319" s="19">
        <v>62.916669000481811</v>
      </c>
      <c r="D319" s="19">
        <v>77.916669556888067</v>
      </c>
      <c r="E319" s="19">
        <v>117.91668093230493</v>
      </c>
      <c r="F319" s="19">
        <v>69.583335914440156</v>
      </c>
      <c r="G319" s="19">
        <v>92.91667011329433</v>
      </c>
      <c r="H319" s="19">
        <v>102.91666059256501</v>
      </c>
      <c r="I319" s="32"/>
      <c r="J319" s="39" t="s">
        <v>109</v>
      </c>
      <c r="K319" s="4" t="s">
        <v>75</v>
      </c>
      <c r="L319" s="4" t="s">
        <v>111</v>
      </c>
    </row>
    <row r="320" spans="1:12" ht="15" customHeight="1" x14ac:dyDescent="0.25">
      <c r="B320" s="19">
        <v>69.583335914440156</v>
      </c>
      <c r="C320" s="19">
        <v>57.916668815013054</v>
      </c>
      <c r="D320" s="19">
        <v>82.916669742356831</v>
      </c>
      <c r="E320" s="19">
        <v>92.91667011329433</v>
      </c>
      <c r="F320" s="19">
        <v>56.25000208652348</v>
      </c>
      <c r="G320" s="19">
        <v>67.916669185950568</v>
      </c>
      <c r="H320" s="19">
        <v>109.58334728985702</v>
      </c>
      <c r="I320" s="32"/>
      <c r="J320" s="39" t="s">
        <v>87</v>
      </c>
      <c r="K320" s="4">
        <v>8.9999999999999998E-4</v>
      </c>
      <c r="L320" s="4" t="s">
        <v>113</v>
      </c>
    </row>
    <row r="321" spans="1:9" ht="15" customHeight="1" x14ac:dyDescent="0.25">
      <c r="B321" s="19">
        <v>76.250002828398479</v>
      </c>
      <c r="C321" s="19">
        <v>57.916668815013054</v>
      </c>
      <c r="D321" s="19">
        <v>116.25003398714901</v>
      </c>
      <c r="E321" s="19">
        <v>102.91666059256501</v>
      </c>
      <c r="F321" s="19">
        <v>57.916668815013054</v>
      </c>
      <c r="G321" s="19">
        <v>66.25000245746098</v>
      </c>
      <c r="H321" s="19">
        <v>139.5832890526685</v>
      </c>
      <c r="I321" s="32"/>
    </row>
    <row r="322" spans="1:9" ht="15" customHeight="1" x14ac:dyDescent="0.25">
      <c r="B322" s="19">
        <v>99.583366702253187</v>
      </c>
      <c r="C322" s="19">
        <v>51.250001901054716</v>
      </c>
      <c r="D322" s="19">
        <v>121.24997482261676</v>
      </c>
      <c r="E322" s="19">
        <v>96.250003570273506</v>
      </c>
      <c r="F322" s="19">
        <v>44.583334987096386</v>
      </c>
      <c r="G322" s="19">
        <v>56.25000208652348</v>
      </c>
      <c r="H322" s="19">
        <v>136.24999516235667</v>
      </c>
      <c r="I322" s="32"/>
    </row>
    <row r="323" spans="1:9" ht="15" customHeight="1" x14ac:dyDescent="0.25">
      <c r="B323" s="19">
        <v>97.916670298763094</v>
      </c>
      <c r="C323" s="19">
        <v>64.583335728971392</v>
      </c>
      <c r="D323" s="19">
        <v>127.91666151990877</v>
      </c>
      <c r="E323" s="19">
        <v>141.25003491449277</v>
      </c>
      <c r="F323" s="19">
        <v>42.916668258606798</v>
      </c>
      <c r="G323" s="19">
        <v>54.583335358033892</v>
      </c>
      <c r="H323" s="19">
        <v>126.25001457475285</v>
      </c>
      <c r="I323" s="32"/>
    </row>
    <row r="324" spans="1:9" ht="15" customHeight="1" x14ac:dyDescent="0.25">
      <c r="B324" s="19">
        <v>91.250003384804742</v>
      </c>
      <c r="C324" s="19">
        <v>74.583336099908905</v>
      </c>
      <c r="D324" s="19">
        <v>111.24999423501292</v>
      </c>
      <c r="E324" s="19">
        <v>77.916669556888067</v>
      </c>
      <c r="F324" s="19">
        <v>24.583334245221369</v>
      </c>
      <c r="G324" s="19">
        <v>81.250003013867229</v>
      </c>
      <c r="H324" s="19">
        <v>117.91668093230493</v>
      </c>
      <c r="I324" s="32"/>
    </row>
    <row r="325" spans="1:9" ht="15" customHeight="1" x14ac:dyDescent="0.25">
      <c r="B325" s="19">
        <v>119.58332787746083</v>
      </c>
      <c r="C325" s="19">
        <v>74.583336099908905</v>
      </c>
      <c r="D325" s="19">
        <v>71.250002642929729</v>
      </c>
      <c r="E325" s="19">
        <v>89.583336656315154</v>
      </c>
      <c r="F325" s="19">
        <v>44.583334987096386</v>
      </c>
      <c r="G325" s="19">
        <v>97.916670298763094</v>
      </c>
      <c r="H325" s="19">
        <v>64.583335728971392</v>
      </c>
      <c r="I325" s="32"/>
    </row>
    <row r="326" spans="1:9" ht="15" customHeight="1" x14ac:dyDescent="0.25">
      <c r="B326" s="19">
        <v>101.25001364740911</v>
      </c>
      <c r="C326" s="19">
        <v>66.25000245746098</v>
      </c>
      <c r="D326" s="19">
        <v>81.250003013867229</v>
      </c>
      <c r="E326" s="19">
        <v>124.58336762959695</v>
      </c>
      <c r="F326" s="19">
        <v>72.916669371419317</v>
      </c>
      <c r="G326" s="19">
        <v>67.916669185950568</v>
      </c>
      <c r="H326" s="19">
        <v>122.91662176777268</v>
      </c>
      <c r="I326" s="32"/>
    </row>
    <row r="327" spans="1:9" ht="15" customHeight="1" x14ac:dyDescent="0.25">
      <c r="B327" s="19">
        <v>116.25003398714901</v>
      </c>
      <c r="C327" s="19">
        <v>56.25000208652348</v>
      </c>
      <c r="D327" s="19">
        <v>102.91666059256501</v>
      </c>
      <c r="E327" s="19">
        <v>89.583336656315154</v>
      </c>
      <c r="F327" s="19">
        <v>36.25000134464846</v>
      </c>
      <c r="G327" s="19">
        <v>46.250001715585967</v>
      </c>
      <c r="H327" s="19">
        <v>99.583366702253187</v>
      </c>
      <c r="I327" s="32"/>
    </row>
    <row r="328" spans="1:9" ht="15" customHeight="1" x14ac:dyDescent="0.25">
      <c r="A328" s="8" t="s">
        <v>6</v>
      </c>
      <c r="B328" s="20"/>
      <c r="C328" s="20"/>
      <c r="D328" s="20"/>
      <c r="E328" s="20"/>
      <c r="F328" s="20"/>
      <c r="G328" s="20"/>
      <c r="H328" s="20"/>
      <c r="I328" s="48"/>
    </row>
    <row r="329" spans="1:9" ht="15" customHeight="1" x14ac:dyDescent="0.25">
      <c r="A329" s="8" t="s">
        <v>7</v>
      </c>
      <c r="B329" s="21">
        <f>AVERAGE(B312:B327)</f>
        <v>100</v>
      </c>
      <c r="C329" s="21">
        <f t="shared" ref="C329:H329" si="33">AVERAGE(C312:C327)</f>
        <v>63.125002341543009</v>
      </c>
      <c r="D329" s="21">
        <f t="shared" si="33"/>
        <v>98.125001166907566</v>
      </c>
      <c r="E329" s="21">
        <f t="shared" si="33"/>
        <v>104.89583351493818</v>
      </c>
      <c r="F329" s="21">
        <f t="shared" si="33"/>
        <v>56.458335427584672</v>
      </c>
      <c r="G329" s="21">
        <f t="shared" si="33"/>
        <v>72.291668111777369</v>
      </c>
      <c r="H329" s="21">
        <f t="shared" si="33"/>
        <v>105.10416623777017</v>
      </c>
      <c r="I329" s="33"/>
    </row>
    <row r="330" spans="1:9" ht="15" customHeight="1" x14ac:dyDescent="0.25">
      <c r="A330" s="8" t="s">
        <v>8</v>
      </c>
      <c r="B330" s="21">
        <f>STDEV(B312:B327)</f>
        <v>20.371543743353953</v>
      </c>
      <c r="C330" s="21">
        <f t="shared" ref="C330:H330" si="34">STDEV(C312:C327)</f>
        <v>10.14478557199693</v>
      </c>
      <c r="D330" s="21">
        <f t="shared" si="34"/>
        <v>20.753176441644261</v>
      </c>
      <c r="E330" s="21">
        <f t="shared" si="34"/>
        <v>18.391009830665038</v>
      </c>
      <c r="F330" s="21">
        <f t="shared" si="34"/>
        <v>14.81834503659814</v>
      </c>
      <c r="G330" s="21">
        <f t="shared" si="34"/>
        <v>19.596624462282769</v>
      </c>
      <c r="H330" s="21">
        <f t="shared" si="34"/>
        <v>22.866098045616614</v>
      </c>
      <c r="I330" s="33"/>
    </row>
    <row r="331" spans="1:9" ht="15" customHeight="1" x14ac:dyDescent="0.25">
      <c r="A331" s="8" t="s">
        <v>9</v>
      </c>
      <c r="B331" s="21">
        <f>B330/B332</f>
        <v>1.2732214839596221</v>
      </c>
      <c r="C331" s="21">
        <f t="shared" ref="C331:H331" si="35">C330/C332</f>
        <v>0.63404909824980815</v>
      </c>
      <c r="D331" s="21">
        <f t="shared" si="35"/>
        <v>1.2970735276027663</v>
      </c>
      <c r="E331" s="21">
        <f t="shared" si="35"/>
        <v>1.1494381144165648</v>
      </c>
      <c r="F331" s="21">
        <f t="shared" si="35"/>
        <v>0.92614656478738377</v>
      </c>
      <c r="G331" s="21">
        <f t="shared" si="35"/>
        <v>1.224789028892673</v>
      </c>
      <c r="H331" s="21">
        <f t="shared" si="35"/>
        <v>1.4291311278510384</v>
      </c>
      <c r="I331" s="33"/>
    </row>
    <row r="332" spans="1:9" ht="15" customHeight="1" x14ac:dyDescent="0.25">
      <c r="B332" s="11">
        <f>COUNT(B312:B327)</f>
        <v>16</v>
      </c>
      <c r="C332" s="11">
        <f t="shared" ref="C332:H332" si="36">COUNT(C312:C327)</f>
        <v>16</v>
      </c>
      <c r="D332" s="11">
        <f t="shared" si="36"/>
        <v>16</v>
      </c>
      <c r="E332" s="11">
        <f t="shared" si="36"/>
        <v>16</v>
      </c>
      <c r="F332" s="11">
        <f t="shared" si="36"/>
        <v>16</v>
      </c>
      <c r="G332" s="11">
        <f t="shared" si="36"/>
        <v>16</v>
      </c>
      <c r="H332" s="11">
        <f t="shared" si="36"/>
        <v>16</v>
      </c>
      <c r="I332" s="29"/>
    </row>
    <row r="333" spans="1:9" ht="15" customHeight="1" x14ac:dyDescent="0.25">
      <c r="B333" s="23"/>
      <c r="C333" s="24"/>
      <c r="D333" s="23"/>
      <c r="E333" s="23"/>
      <c r="F333" s="23"/>
      <c r="G333" s="23"/>
      <c r="H333" s="23"/>
      <c r="I333" s="23"/>
    </row>
    <row r="334" spans="1:9" ht="15" customHeight="1" x14ac:dyDescent="0.25">
      <c r="A334" s="1"/>
      <c r="B334" s="23"/>
      <c r="C334" s="24"/>
      <c r="D334" s="23"/>
      <c r="E334" s="23"/>
      <c r="F334" s="23"/>
      <c r="G334" s="23"/>
      <c r="H334" s="23"/>
      <c r="I334" s="23"/>
    </row>
    <row r="335" spans="1:9" ht="15" customHeight="1" x14ac:dyDescent="0.25">
      <c r="B335" s="51" t="s">
        <v>57</v>
      </c>
      <c r="C335" s="51"/>
      <c r="D335" s="51"/>
      <c r="E335" s="51"/>
      <c r="F335" s="51"/>
      <c r="G335" s="51"/>
      <c r="H335" s="51"/>
      <c r="I335" s="28"/>
    </row>
    <row r="336" spans="1:9" ht="15" customHeight="1" x14ac:dyDescent="0.25">
      <c r="B336" s="49" t="s">
        <v>58</v>
      </c>
      <c r="C336" s="49"/>
      <c r="D336" s="49"/>
      <c r="E336" s="49"/>
      <c r="F336" s="49"/>
      <c r="G336" s="49"/>
      <c r="H336" s="49"/>
      <c r="I336" s="29"/>
    </row>
    <row r="337" spans="1:12" ht="15" customHeight="1" x14ac:dyDescent="0.25">
      <c r="B337" s="30"/>
      <c r="C337" s="50" t="s">
        <v>30</v>
      </c>
      <c r="D337" s="50"/>
      <c r="E337" s="50"/>
      <c r="F337" s="50"/>
      <c r="G337" s="50"/>
      <c r="H337" s="50"/>
      <c r="I337" s="10"/>
      <c r="J337" s="39" t="s">
        <v>59</v>
      </c>
      <c r="K337" s="40"/>
    </row>
    <row r="338" spans="1:12" ht="15" customHeight="1" x14ac:dyDescent="0.25">
      <c r="B338" s="30"/>
      <c r="C338" s="30"/>
      <c r="D338" s="30"/>
      <c r="E338" s="30"/>
      <c r="F338" s="50" t="s">
        <v>26</v>
      </c>
      <c r="G338" s="50"/>
      <c r="H338" s="50"/>
      <c r="I338" s="10"/>
      <c r="J338" s="39" t="s">
        <v>60</v>
      </c>
      <c r="K338" s="4">
        <v>4.1950000000000003</v>
      </c>
    </row>
    <row r="339" spans="1:12" ht="15" customHeight="1" x14ac:dyDescent="0.25">
      <c r="B339" s="4" t="s">
        <v>53</v>
      </c>
      <c r="C339" s="4" t="s">
        <v>53</v>
      </c>
      <c r="D339" s="4" t="s">
        <v>23</v>
      </c>
      <c r="E339" s="4" t="s">
        <v>27</v>
      </c>
      <c r="F339" s="4" t="s">
        <v>53</v>
      </c>
      <c r="G339" s="4" t="s">
        <v>23</v>
      </c>
      <c r="H339" s="4" t="s">
        <v>27</v>
      </c>
      <c r="I339" s="31"/>
      <c r="J339" s="39" t="s">
        <v>61</v>
      </c>
      <c r="K339" s="4">
        <v>1.2999999999999999E-3</v>
      </c>
    </row>
    <row r="340" spans="1:12" ht="15" customHeight="1" x14ac:dyDescent="0.25">
      <c r="B340" s="19">
        <v>14.77</v>
      </c>
      <c r="C340" s="19">
        <v>9.61</v>
      </c>
      <c r="D340" s="19">
        <v>12.15</v>
      </c>
      <c r="E340" s="19">
        <v>15.97</v>
      </c>
      <c r="F340" s="19">
        <v>15.52</v>
      </c>
      <c r="G340" s="19">
        <v>16.309999999999999</v>
      </c>
      <c r="H340" s="19">
        <v>17.23</v>
      </c>
      <c r="I340" s="32"/>
      <c r="J340" s="39" t="s">
        <v>62</v>
      </c>
      <c r="K340" s="4" t="s">
        <v>63</v>
      </c>
    </row>
    <row r="341" spans="1:12" ht="15" customHeight="1" x14ac:dyDescent="0.25">
      <c r="B341" s="19">
        <v>18.809999999999999</v>
      </c>
      <c r="C341" s="19">
        <v>15.18</v>
      </c>
      <c r="D341" s="19">
        <v>18.46</v>
      </c>
      <c r="E341" s="19">
        <v>15.36</v>
      </c>
      <c r="F341" s="19">
        <v>14.36</v>
      </c>
      <c r="G341" s="19">
        <v>17.75</v>
      </c>
      <c r="H341" s="19">
        <v>22.01</v>
      </c>
      <c r="I341" s="32"/>
    </row>
    <row r="342" spans="1:12" ht="15" customHeight="1" x14ac:dyDescent="0.25">
      <c r="B342" s="19">
        <v>21.82</v>
      </c>
      <c r="C342" s="19">
        <v>15.8</v>
      </c>
      <c r="D342" s="19">
        <v>23.65</v>
      </c>
      <c r="E342" s="19">
        <v>24.02</v>
      </c>
      <c r="F342" s="19">
        <v>11.8</v>
      </c>
      <c r="G342" s="19">
        <v>13.41</v>
      </c>
      <c r="H342" s="19">
        <v>15.7</v>
      </c>
      <c r="I342" s="32"/>
      <c r="J342" s="39" t="s">
        <v>67</v>
      </c>
      <c r="K342" s="40" t="s">
        <v>68</v>
      </c>
      <c r="L342" s="40"/>
    </row>
    <row r="343" spans="1:12" ht="15" customHeight="1" x14ac:dyDescent="0.25">
      <c r="B343" s="19">
        <v>16.11</v>
      </c>
      <c r="C343" s="19">
        <v>12.38</v>
      </c>
      <c r="D343" s="19">
        <v>16.23</v>
      </c>
      <c r="E343" s="19">
        <v>21.59</v>
      </c>
      <c r="F343" s="19">
        <v>14.17</v>
      </c>
      <c r="G343" s="19">
        <v>12.53</v>
      </c>
      <c r="H343" s="19">
        <v>16.55</v>
      </c>
      <c r="I343" s="32"/>
      <c r="J343" s="39" t="s">
        <v>106</v>
      </c>
      <c r="K343" s="4">
        <v>7.4999999999999997E-3</v>
      </c>
      <c r="L343" s="4" t="s">
        <v>70</v>
      </c>
    </row>
    <row r="344" spans="1:12" ht="15" customHeight="1" x14ac:dyDescent="0.25">
      <c r="B344" s="19">
        <v>15.17</v>
      </c>
      <c r="C344" s="19">
        <v>12.89</v>
      </c>
      <c r="D344" s="19">
        <v>18.13</v>
      </c>
      <c r="E344" s="19">
        <v>17.489999999999998</v>
      </c>
      <c r="F344" s="19">
        <v>9.89</v>
      </c>
      <c r="G344" s="19">
        <v>10.15</v>
      </c>
      <c r="H344" s="19">
        <v>11.52</v>
      </c>
      <c r="I344" s="32"/>
      <c r="J344" s="39" t="s">
        <v>108</v>
      </c>
      <c r="K344" s="4">
        <v>1.6500000000000001E-2</v>
      </c>
      <c r="L344" s="4" t="s">
        <v>103</v>
      </c>
    </row>
    <row r="345" spans="1:12" ht="15" customHeight="1" x14ac:dyDescent="0.25">
      <c r="B345" s="19">
        <v>15.59</v>
      </c>
      <c r="C345" s="19">
        <v>9.81</v>
      </c>
      <c r="D345" s="19">
        <v>12.88</v>
      </c>
      <c r="E345" s="19">
        <v>12.58</v>
      </c>
      <c r="F345" s="19">
        <v>10.6</v>
      </c>
      <c r="G345" s="19">
        <v>14.3</v>
      </c>
      <c r="H345" s="19">
        <v>17.309999999999999</v>
      </c>
      <c r="I345" s="32"/>
      <c r="J345" s="39" t="s">
        <v>109</v>
      </c>
      <c r="K345" s="4">
        <v>2.3199999999999998E-2</v>
      </c>
      <c r="L345" s="4" t="s">
        <v>96</v>
      </c>
    </row>
    <row r="346" spans="1:12" ht="15" customHeight="1" x14ac:dyDescent="0.25">
      <c r="B346" s="19">
        <v>17.45</v>
      </c>
      <c r="C346" s="19">
        <v>9.9600000000000009</v>
      </c>
      <c r="D346" s="19">
        <v>17.37</v>
      </c>
      <c r="E346" s="19">
        <v>13.04</v>
      </c>
      <c r="F346" s="19">
        <v>8.57</v>
      </c>
      <c r="G346" s="19">
        <v>13.58</v>
      </c>
      <c r="H346" s="19">
        <v>16.25</v>
      </c>
      <c r="I346" s="32"/>
      <c r="J346" s="39" t="s">
        <v>108</v>
      </c>
      <c r="K346" s="4">
        <v>0.92290000000000005</v>
      </c>
      <c r="L346" s="4" t="s">
        <v>93</v>
      </c>
    </row>
    <row r="347" spans="1:12" ht="15" customHeight="1" x14ac:dyDescent="0.25">
      <c r="B347" s="19">
        <v>12.7</v>
      </c>
      <c r="C347" s="19">
        <v>9.89</v>
      </c>
      <c r="D347" s="19">
        <v>13.72</v>
      </c>
      <c r="E347" s="19">
        <v>13.23</v>
      </c>
      <c r="F347" s="19">
        <v>11.81</v>
      </c>
      <c r="G347" s="19">
        <v>11.06</v>
      </c>
      <c r="H347" s="19">
        <v>10.62</v>
      </c>
      <c r="I347" s="32"/>
      <c r="J347" s="39" t="s">
        <v>109</v>
      </c>
      <c r="K347" s="4">
        <v>4.0399999999999998E-2</v>
      </c>
      <c r="L347" s="4" t="s">
        <v>111</v>
      </c>
    </row>
    <row r="348" spans="1:12" ht="15" customHeight="1" x14ac:dyDescent="0.25">
      <c r="B348" s="19">
        <v>14.44</v>
      </c>
      <c r="C348" s="19">
        <v>10.24</v>
      </c>
      <c r="D348" s="19">
        <v>12.09</v>
      </c>
      <c r="E348" s="19">
        <v>12.32</v>
      </c>
      <c r="F348" s="19">
        <v>9.32</v>
      </c>
      <c r="G348" s="19">
        <v>12.9</v>
      </c>
      <c r="H348" s="19">
        <v>20.39</v>
      </c>
      <c r="I348" s="32"/>
      <c r="J348" s="39" t="s">
        <v>87</v>
      </c>
      <c r="K348" s="4">
        <v>0.36459999999999998</v>
      </c>
      <c r="L348" s="4" t="s">
        <v>113</v>
      </c>
    </row>
    <row r="349" spans="1:12" ht="15" customHeight="1" x14ac:dyDescent="0.25">
      <c r="B349" s="19">
        <v>15.11</v>
      </c>
      <c r="C349" s="19">
        <v>7.54</v>
      </c>
      <c r="D349" s="19">
        <v>13.43</v>
      </c>
      <c r="E349" s="19">
        <v>10.88</v>
      </c>
      <c r="F349" s="34"/>
      <c r="G349" s="19">
        <v>9.76</v>
      </c>
      <c r="H349" s="19">
        <v>11.72</v>
      </c>
      <c r="I349" s="32"/>
    </row>
    <row r="350" spans="1:12" ht="15" customHeight="1" x14ac:dyDescent="0.25">
      <c r="A350" s="8" t="s">
        <v>6</v>
      </c>
      <c r="B350" s="20"/>
      <c r="C350" s="20"/>
      <c r="D350" s="20"/>
      <c r="E350" s="20"/>
      <c r="F350" s="20"/>
      <c r="G350" s="20"/>
      <c r="H350" s="20"/>
      <c r="I350" s="48"/>
    </row>
    <row r="351" spans="1:12" ht="15" customHeight="1" x14ac:dyDescent="0.25">
      <c r="A351" s="8" t="s">
        <v>7</v>
      </c>
      <c r="B351" s="21">
        <f>AVERAGE(B340:B349)</f>
        <v>16.196999999999996</v>
      </c>
      <c r="C351" s="21">
        <f t="shared" ref="C351:H351" si="37">AVERAGE(C340:C349)</f>
        <v>11.330000000000002</v>
      </c>
      <c r="D351" s="21">
        <f t="shared" si="37"/>
        <v>15.811000000000002</v>
      </c>
      <c r="E351" s="21">
        <f t="shared" si="37"/>
        <v>15.647999999999996</v>
      </c>
      <c r="F351" s="21">
        <f t="shared" si="37"/>
        <v>11.782222222222222</v>
      </c>
      <c r="G351" s="21">
        <f t="shared" si="37"/>
        <v>13.175000000000001</v>
      </c>
      <c r="H351" s="21">
        <f t="shared" si="37"/>
        <v>15.929999999999998</v>
      </c>
      <c r="I351" s="33"/>
    </row>
    <row r="352" spans="1:12" ht="15" customHeight="1" x14ac:dyDescent="0.25">
      <c r="A352" s="8" t="s">
        <v>8</v>
      </c>
      <c r="B352" s="21">
        <f>STDEV(B340:B349)</f>
        <v>2.5815716573867036</v>
      </c>
      <c r="C352" s="21">
        <f t="shared" ref="C352:H352" si="38">STDEV(C340:C349)</f>
        <v>2.6480810662314078</v>
      </c>
      <c r="D352" s="21">
        <f t="shared" si="38"/>
        <v>3.6867915892035672</v>
      </c>
      <c r="E352" s="21">
        <f t="shared" si="38"/>
        <v>4.2797684257186033</v>
      </c>
      <c r="F352" s="21">
        <f t="shared" si="38"/>
        <v>2.4412485421284877</v>
      </c>
      <c r="G352" s="21">
        <f t="shared" si="38"/>
        <v>2.5390604123923035</v>
      </c>
      <c r="H352" s="21">
        <f t="shared" si="38"/>
        <v>3.7470047297067155</v>
      </c>
      <c r="I352" s="33"/>
    </row>
    <row r="353" spans="1:9" ht="15" customHeight="1" x14ac:dyDescent="0.25">
      <c r="A353" s="8" t="s">
        <v>9</v>
      </c>
      <c r="B353" s="21">
        <f>B352/B354</f>
        <v>0.25815716573867037</v>
      </c>
      <c r="C353" s="21">
        <f t="shared" ref="C353:H353" si="39">C352/C354</f>
        <v>0.2648081066231408</v>
      </c>
      <c r="D353" s="21">
        <f t="shared" si="39"/>
        <v>0.36867915892035674</v>
      </c>
      <c r="E353" s="21">
        <f t="shared" si="39"/>
        <v>0.42797684257186031</v>
      </c>
      <c r="F353" s="21">
        <f t="shared" si="39"/>
        <v>0.27124983801427643</v>
      </c>
      <c r="G353" s="21">
        <f t="shared" si="39"/>
        <v>0.25390604123923033</v>
      </c>
      <c r="H353" s="21">
        <f t="shared" si="39"/>
        <v>0.37470047297067155</v>
      </c>
      <c r="I353" s="33"/>
    </row>
    <row r="354" spans="1:9" ht="15" customHeight="1" x14ac:dyDescent="0.25">
      <c r="B354" s="11">
        <f>COUNT(B340:B349)</f>
        <v>10</v>
      </c>
      <c r="C354" s="11">
        <f t="shared" ref="C354:H354" si="40">COUNT(C340:C349)</f>
        <v>10</v>
      </c>
      <c r="D354" s="11">
        <f t="shared" si="40"/>
        <v>10</v>
      </c>
      <c r="E354" s="11">
        <f t="shared" si="40"/>
        <v>10</v>
      </c>
      <c r="F354" s="11">
        <f t="shared" si="40"/>
        <v>9</v>
      </c>
      <c r="G354" s="11">
        <f t="shared" si="40"/>
        <v>10</v>
      </c>
      <c r="H354" s="11">
        <f t="shared" si="40"/>
        <v>10</v>
      </c>
      <c r="I354" s="29"/>
    </row>
    <row r="355" spans="1:9" ht="15" customHeight="1" x14ac:dyDescent="0.25">
      <c r="B355" s="23"/>
      <c r="C355" s="24"/>
      <c r="D355" s="23"/>
      <c r="E355" s="23"/>
      <c r="F355" s="23"/>
      <c r="G355" s="23"/>
      <c r="H355" s="23"/>
      <c r="I355" s="23"/>
    </row>
  </sheetData>
  <mergeCells count="84">
    <mergeCell ref="B19:D19"/>
    <mergeCell ref="B1:D1"/>
    <mergeCell ref="B2:D2"/>
    <mergeCell ref="B3:D3"/>
    <mergeCell ref="B17:D17"/>
    <mergeCell ref="B18:D18"/>
    <mergeCell ref="B78:E78"/>
    <mergeCell ref="B33:D33"/>
    <mergeCell ref="B34:D34"/>
    <mergeCell ref="B35:D35"/>
    <mergeCell ref="B49:C49"/>
    <mergeCell ref="B50:C50"/>
    <mergeCell ref="B51:C51"/>
    <mergeCell ref="B63:E63"/>
    <mergeCell ref="B64:E64"/>
    <mergeCell ref="B65:C65"/>
    <mergeCell ref="D65:E65"/>
    <mergeCell ref="B77:E77"/>
    <mergeCell ref="B79:C79"/>
    <mergeCell ref="D79:E79"/>
    <mergeCell ref="B94:G94"/>
    <mergeCell ref="B95:G95"/>
    <mergeCell ref="B96:D96"/>
    <mergeCell ref="E96:G96"/>
    <mergeCell ref="B118:I118"/>
    <mergeCell ref="B119:I119"/>
    <mergeCell ref="B120:E120"/>
    <mergeCell ref="F120:I120"/>
    <mergeCell ref="B121:C121"/>
    <mergeCell ref="D121:E121"/>
    <mergeCell ref="F121:G121"/>
    <mergeCell ref="H121:I121"/>
    <mergeCell ref="B134:I134"/>
    <mergeCell ref="B135:I135"/>
    <mergeCell ref="B136:E136"/>
    <mergeCell ref="F136:I136"/>
    <mergeCell ref="B137:C137"/>
    <mergeCell ref="D137:E137"/>
    <mergeCell ref="F137:G137"/>
    <mergeCell ref="H137:I137"/>
    <mergeCell ref="B150:I150"/>
    <mergeCell ref="B151:I151"/>
    <mergeCell ref="B152:E152"/>
    <mergeCell ref="F152:I152"/>
    <mergeCell ref="B153:C153"/>
    <mergeCell ref="D153:E153"/>
    <mergeCell ref="F153:G153"/>
    <mergeCell ref="H153:I153"/>
    <mergeCell ref="B216:D216"/>
    <mergeCell ref="B166:I166"/>
    <mergeCell ref="B167:I167"/>
    <mergeCell ref="B168:E168"/>
    <mergeCell ref="F168:I168"/>
    <mergeCell ref="B169:C169"/>
    <mergeCell ref="D169:E169"/>
    <mergeCell ref="F169:G169"/>
    <mergeCell ref="H169:I169"/>
    <mergeCell ref="B182:D182"/>
    <mergeCell ref="B183:D183"/>
    <mergeCell ref="B184:D184"/>
    <mergeCell ref="B200:D200"/>
    <mergeCell ref="B201:D201"/>
    <mergeCell ref="C287:H287"/>
    <mergeCell ref="U287:W287"/>
    <mergeCell ref="B217:D217"/>
    <mergeCell ref="B233:D233"/>
    <mergeCell ref="B234:D234"/>
    <mergeCell ref="B249:D249"/>
    <mergeCell ref="B250:D250"/>
    <mergeCell ref="B266:D266"/>
    <mergeCell ref="B267:D267"/>
    <mergeCell ref="B285:H285"/>
    <mergeCell ref="Q285:W285"/>
    <mergeCell ref="B286:H286"/>
    <mergeCell ref="R286:W286"/>
    <mergeCell ref="B336:H336"/>
    <mergeCell ref="C337:H337"/>
    <mergeCell ref="F338:H338"/>
    <mergeCell ref="F288:H288"/>
    <mergeCell ref="B307:H307"/>
    <mergeCell ref="B308:H308"/>
    <mergeCell ref="C309:H309"/>
    <mergeCell ref="F310:H310"/>
    <mergeCell ref="B335:H33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09A89A61BCE48861A412335EC8F07" ma:contentTypeVersion="12" ma:contentTypeDescription="Create a new document." ma:contentTypeScope="" ma:versionID="3ef5aae869b43de6ddcef423e7fbf51d">
  <xsd:schema xmlns:xsd="http://www.w3.org/2001/XMLSchema" xmlns:xs="http://www.w3.org/2001/XMLSchema" xmlns:p="http://schemas.microsoft.com/office/2006/metadata/properties" xmlns:ns2="0d2d079a-d3b2-485b-846d-79dad9ef1478" xmlns:ns3="5b1e758d-5d19-4784-b6b1-3db2baf3fe0a" targetNamespace="http://schemas.microsoft.com/office/2006/metadata/properties" ma:root="true" ma:fieldsID="82f1507bfa345d9aae24a53cb1068493" ns2:_="" ns3:_="">
    <xsd:import namespace="0d2d079a-d3b2-485b-846d-79dad9ef1478"/>
    <xsd:import namespace="5b1e758d-5d19-4784-b6b1-3db2baf3fe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d079a-d3b2-485b-846d-79dad9ef14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3b4f369-e68d-40dc-b20e-bd2c7c5d9b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e758d-5d19-4784-b6b1-3db2baf3fe0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c5ec84a-be72-4111-aa60-898009b5d16b}" ma:internalName="TaxCatchAll" ma:showField="CatchAllData" ma:web="5b1e758d-5d19-4784-b6b1-3db2baf3fe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e758d-5d19-4784-b6b1-3db2baf3fe0a" xsi:nil="true"/>
    <lcf76f155ced4ddcb4097134ff3c332f xmlns="0d2d079a-d3b2-485b-846d-79dad9ef147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2EC91B-3F2B-4737-A5D6-080BEC9059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FE35C8-924C-42FD-AC17-23DC05D090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2d079a-d3b2-485b-846d-79dad9ef1478"/>
    <ds:schemaRef ds:uri="5b1e758d-5d19-4784-b6b1-3db2baf3fe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2087CF-459D-4D8F-A2C6-4E65C6EE7558}">
  <ds:schemaRefs>
    <ds:schemaRef ds:uri="http://schemas.microsoft.com/office/2006/metadata/properties"/>
    <ds:schemaRef ds:uri="http://schemas.microsoft.com/office/infopath/2007/PartnerControls"/>
    <ds:schemaRef ds:uri="5b1e758d-5d19-4784-b6b1-3db2baf3fe0a"/>
    <ds:schemaRef ds:uri="0d2d079a-d3b2-485b-846d-79dad9ef14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>Nestle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Membrez,Mathieu,CH-LAUSANNE</dc:creator>
  <cp:lastModifiedBy>Membrez,Mathieu,CH-LAUSANNE</cp:lastModifiedBy>
  <dcterms:created xsi:type="dcterms:W3CDTF">2023-12-15T09:17:00Z</dcterms:created>
  <dcterms:modified xsi:type="dcterms:W3CDTF">2023-12-22T13:05:15Z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etDate">
    <vt:lpwstr>2023-12-15T09:17:00Z</vt:lpwstr>
  </property>
  <property fmtid="{D5CDD505-2E9C-101B-9397-08002B2CF9AE}" pid="4" name="MSIP_Label_1ada0a2f-b917-4d51-b0d0-d418a10c8b23_Method">
    <vt:lpwstr>Standard</vt:lpwstr>
  </property>
  <property fmtid="{D5CDD505-2E9C-101B-9397-08002B2CF9AE}" pid="5" name="MSIP_Label_1ada0a2f-b917-4d51-b0d0-d418a10c8b23_Name">
    <vt:lpwstr>1ada0a2f-b917-4d51-b0d0-d418a10c8b23</vt:lpwstr>
  </property>
  <property fmtid="{D5CDD505-2E9C-101B-9397-08002B2CF9AE}" pid="6" name="MSIP_Label_1ada0a2f-b917-4d51-b0d0-d418a10c8b23_SiteId">
    <vt:lpwstr>12a3af23-a769-4654-847f-958f3d479f4a</vt:lpwstr>
  </property>
  <property fmtid="{D5CDD505-2E9C-101B-9397-08002B2CF9AE}" pid="7" name="MSIP_Label_1ada0a2f-b917-4d51-b0d0-d418a10c8b23_ActionId">
    <vt:lpwstr>ed773481-97fa-4630-b562-8134a0ccad3d</vt:lpwstr>
  </property>
  <property fmtid="{D5CDD505-2E9C-101B-9397-08002B2CF9AE}" pid="8" name="MSIP_Label_1ada0a2f-b917-4d51-b0d0-d418a10c8b23_ContentBits">
    <vt:lpwstr>0</vt:lpwstr>
  </property>
  <property fmtid="{D5CDD505-2E9C-101B-9397-08002B2CF9AE}" pid="9" name="ContentTypeId">
    <vt:lpwstr>0x01010017709A89A61BCE48861A412335EC8F07</vt:lpwstr>
  </property>
  <property fmtid="{D5CDD505-2E9C-101B-9397-08002B2CF9AE}" pid="10" name="MediaServiceImageTags">
    <vt:lpwstr/>
  </property>
</Properties>
</file>