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49" documentId="13_ncr:1_{2A80C00F-279E-4F86-89B0-750E13C6F460}" xr6:coauthVersionLast="47" xr6:coauthVersionMax="47" xr10:uidLastSave="{056BDB9F-401A-431E-8C0A-CA06ABA1091B}"/>
  <bookViews>
    <workbookView xWindow="3120" yWindow="600" windowWidth="14475" windowHeight="15600" xr2:uid="{657E887A-83F1-4C98-B7BC-19B467668424}"/>
  </bookViews>
  <sheets>
    <sheet name="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25" i="1" l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T224" i="1"/>
  <c r="AR224" i="1"/>
  <c r="AL224" i="1"/>
  <c r="AJ224" i="1"/>
  <c r="AD224" i="1"/>
  <c r="AB224" i="1"/>
  <c r="V224" i="1"/>
  <c r="T224" i="1"/>
  <c r="N224" i="1"/>
  <c r="L224" i="1"/>
  <c r="F224" i="1"/>
  <c r="D224" i="1"/>
  <c r="AT223" i="1"/>
  <c r="AS223" i="1"/>
  <c r="AS224" i="1" s="1"/>
  <c r="AR223" i="1"/>
  <c r="AQ223" i="1"/>
  <c r="AQ224" i="1" s="1"/>
  <c r="AP223" i="1"/>
  <c r="AP224" i="1" s="1"/>
  <c r="AO223" i="1"/>
  <c r="AO224" i="1" s="1"/>
  <c r="AN223" i="1"/>
  <c r="AN224" i="1" s="1"/>
  <c r="AM223" i="1"/>
  <c r="AM224" i="1" s="1"/>
  <c r="AL223" i="1"/>
  <c r="AK223" i="1"/>
  <c r="AK224" i="1" s="1"/>
  <c r="AJ223" i="1"/>
  <c r="AI223" i="1"/>
  <c r="AI224" i="1" s="1"/>
  <c r="AH223" i="1"/>
  <c r="AH224" i="1" s="1"/>
  <c r="AG223" i="1"/>
  <c r="AG224" i="1" s="1"/>
  <c r="AF223" i="1"/>
  <c r="AF224" i="1" s="1"/>
  <c r="AE223" i="1"/>
  <c r="AE224" i="1" s="1"/>
  <c r="AD223" i="1"/>
  <c r="AC223" i="1"/>
  <c r="AC224" i="1" s="1"/>
  <c r="AB223" i="1"/>
  <c r="AA223" i="1"/>
  <c r="AA224" i="1" s="1"/>
  <c r="Z223" i="1"/>
  <c r="Z224" i="1" s="1"/>
  <c r="Y223" i="1"/>
  <c r="Y224" i="1" s="1"/>
  <c r="X223" i="1"/>
  <c r="X224" i="1" s="1"/>
  <c r="W223" i="1"/>
  <c r="W224" i="1" s="1"/>
  <c r="V223" i="1"/>
  <c r="U223" i="1"/>
  <c r="U224" i="1" s="1"/>
  <c r="T223" i="1"/>
  <c r="S223" i="1"/>
  <c r="S224" i="1" s="1"/>
  <c r="R223" i="1"/>
  <c r="R224" i="1" s="1"/>
  <c r="Q223" i="1"/>
  <c r="Q224" i="1" s="1"/>
  <c r="P223" i="1"/>
  <c r="P224" i="1" s="1"/>
  <c r="O223" i="1"/>
  <c r="O224" i="1" s="1"/>
  <c r="N223" i="1"/>
  <c r="M223" i="1"/>
  <c r="M224" i="1" s="1"/>
  <c r="L223" i="1"/>
  <c r="K223" i="1"/>
  <c r="K224" i="1" s="1"/>
  <c r="J223" i="1"/>
  <c r="J224" i="1" s="1"/>
  <c r="I223" i="1"/>
  <c r="I224" i="1" s="1"/>
  <c r="H223" i="1"/>
  <c r="H224" i="1" s="1"/>
  <c r="G223" i="1"/>
  <c r="G224" i="1" s="1"/>
  <c r="F223" i="1"/>
  <c r="E223" i="1"/>
  <c r="E224" i="1" s="1"/>
  <c r="D223" i="1"/>
  <c r="C223" i="1"/>
  <c r="C224" i="1" s="1"/>
  <c r="B223" i="1"/>
  <c r="B224" i="1" s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C200" i="1"/>
  <c r="B200" i="1"/>
  <c r="C199" i="1"/>
  <c r="B199" i="1"/>
  <c r="C198" i="1"/>
  <c r="B198" i="1"/>
  <c r="C197" i="1"/>
  <c r="B197" i="1"/>
  <c r="C174" i="1"/>
  <c r="B174" i="1"/>
  <c r="B173" i="1"/>
  <c r="C172" i="1"/>
  <c r="C173" i="1" s="1"/>
  <c r="B172" i="1"/>
  <c r="C171" i="1"/>
  <c r="B171" i="1"/>
  <c r="C148" i="1"/>
  <c r="B148" i="1"/>
  <c r="B147" i="1"/>
  <c r="C146" i="1"/>
  <c r="C147" i="1" s="1"/>
  <c r="B146" i="1"/>
  <c r="C145" i="1"/>
  <c r="B145" i="1"/>
  <c r="E122" i="1"/>
  <c r="E120" i="1"/>
  <c r="E121" i="1" s="1"/>
  <c r="C120" i="1"/>
  <c r="C121" i="1" s="1"/>
  <c r="E119" i="1"/>
  <c r="C119" i="1"/>
  <c r="C95" i="1"/>
  <c r="B95" i="1"/>
  <c r="C93" i="1"/>
  <c r="C94" i="1" s="1"/>
  <c r="B93" i="1"/>
  <c r="B94" i="1" s="1"/>
  <c r="C92" i="1"/>
  <c r="B92" i="1"/>
  <c r="C69" i="1"/>
  <c r="B69" i="1"/>
  <c r="C67" i="1"/>
  <c r="C68" i="1" s="1"/>
  <c r="B67" i="1"/>
  <c r="B68" i="1" s="1"/>
  <c r="C66" i="1"/>
  <c r="B66" i="1"/>
  <c r="C52" i="1"/>
  <c r="B52" i="1"/>
  <c r="C50" i="1"/>
  <c r="C51" i="1" s="1"/>
  <c r="B50" i="1"/>
  <c r="B51" i="1" s="1"/>
  <c r="C49" i="1"/>
  <c r="B49" i="1"/>
  <c r="C34" i="1"/>
  <c r="B34" i="1"/>
  <c r="C32" i="1"/>
  <c r="C33" i="1" s="1"/>
  <c r="B32" i="1"/>
  <c r="B33" i="1" s="1"/>
  <c r="C31" i="1"/>
  <c r="B31" i="1"/>
  <c r="C17" i="1"/>
  <c r="B17" i="1"/>
  <c r="C15" i="1"/>
  <c r="C16" i="1" s="1"/>
  <c r="B15" i="1"/>
  <c r="B16" i="1" s="1"/>
  <c r="C14" i="1"/>
  <c r="B14" i="1"/>
</calcChain>
</file>

<file path=xl/sharedStrings.xml><?xml version="1.0" encoding="utf-8"?>
<sst xmlns="http://schemas.openxmlformats.org/spreadsheetml/2006/main" count="133" uniqueCount="43">
  <si>
    <t>figure 4a</t>
  </si>
  <si>
    <t>Complex I activity (U/CS)</t>
  </si>
  <si>
    <t>Gastrocnemius</t>
  </si>
  <si>
    <t>control</t>
  </si>
  <si>
    <t>Trig</t>
  </si>
  <si>
    <t>avg</t>
  </si>
  <si>
    <t>SD</t>
  </si>
  <si>
    <t>sem</t>
  </si>
  <si>
    <t>n</t>
  </si>
  <si>
    <t>figure 4b</t>
  </si>
  <si>
    <t xml:space="preserve">NDUFB8 (CI) protein content </t>
  </si>
  <si>
    <t>figure 4c</t>
  </si>
  <si>
    <t>SDH activity (nmol/mg/min)</t>
  </si>
  <si>
    <t>Quadriceps</t>
  </si>
  <si>
    <t>figure 4d</t>
  </si>
  <si>
    <t xml:space="preserve">SDHB (CII) protein content </t>
  </si>
  <si>
    <t>figure 4e</t>
  </si>
  <si>
    <t>Trigonelline (umol/L)</t>
  </si>
  <si>
    <t>Plasma</t>
  </si>
  <si>
    <t>figure 4f</t>
  </si>
  <si>
    <t>Trigonelline (nmol/g)</t>
  </si>
  <si>
    <t>Liver</t>
  </si>
  <si>
    <t>&lt;LOQ</t>
  </si>
  <si>
    <t>n/a</t>
  </si>
  <si>
    <t>figure 4g</t>
  </si>
  <si>
    <t>Lean mass (% Body weight)</t>
  </si>
  <si>
    <t>figure 4h</t>
  </si>
  <si>
    <t>Muscle mass (mg/g BW)</t>
  </si>
  <si>
    <t>Tibialis anterior</t>
  </si>
  <si>
    <t>figure 4i</t>
  </si>
  <si>
    <t>Grip strength (g/g BW)</t>
  </si>
  <si>
    <t>figure 4j</t>
  </si>
  <si>
    <t>in situ muscle contractility (relative to initial)</t>
  </si>
  <si>
    <t>Old Control</t>
  </si>
  <si>
    <t>Old Trig</t>
  </si>
  <si>
    <t>Young</t>
  </si>
  <si>
    <t>Time (minutes)</t>
  </si>
  <si>
    <t>&lt;0.0001</t>
  </si>
  <si>
    <r>
      <t xml:space="preserve">one outlier removed from trigonelline group with robust regression and outlier removal implemented in Prism 9 (ROUT, Q = 0.1). </t>
    </r>
    <r>
      <rPr>
        <sz val="8"/>
        <color theme="1"/>
        <rFont val="Calibri"/>
        <family val="2"/>
        <scheme val="minor"/>
      </rPr>
      <t>  </t>
    </r>
  </si>
  <si>
    <t>Ttest</t>
  </si>
  <si>
    <t>&gt;0,9999</t>
  </si>
  <si>
    <t>P-value</t>
  </si>
  <si>
    <t>Old Ct vs Old Trig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</si>
</sst>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</font>
    <font>
      <sz val="10"/>
      <color rgb="FF21212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2" borderId="0" xfId="0" applyNumberFormat="1" applyFill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165" fontId="3" fillId="0" borderId="1" xfId="0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0" fontId="4" fillId="0" borderId="0" xfId="0" applyFont="1"/>
    <xf numFmtId="165" fontId="2" fillId="0" borderId="1" xfId="0" applyNumberFormat="1" applyFon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0" fillId="2" borderId="1" xfId="0" applyNumberFormat="1" applyFill="1" applyBorder="1"/>
    <xf numFmtId="2" fontId="2" fillId="0" borderId="1" xfId="0" applyNumberFormat="1" applyFont="1" applyBorder="1" applyAlignment="1">
      <alignment horizontal="center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0" fontId="3" fillId="2" borderId="0" xfId="0" applyFont="1" applyFill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7C35-AA49-4EFE-AC09-A239A587DD58}">
  <dimension ref="A1:AT227"/>
  <sheetViews>
    <sheetView tabSelected="1" topLeftCell="K195" workbookViewId="0">
      <selection activeCell="Q230" sqref="Q230"/>
    </sheetView>
  </sheetViews>
  <sheetFormatPr defaultRowHeight="15" x14ac:dyDescent="0.25"/>
  <cols>
    <col min="1" max="1" width="13.42578125" bestFit="1" customWidth="1"/>
    <col min="2" max="5" width="12.85546875" customWidth="1"/>
    <col min="12" max="13" width="9.5703125" bestFit="1" customWidth="1"/>
  </cols>
  <sheetData>
    <row r="1" spans="1:6" x14ac:dyDescent="0.25">
      <c r="B1" s="34" t="s">
        <v>0</v>
      </c>
      <c r="C1" s="34"/>
    </row>
    <row r="2" spans="1:6" x14ac:dyDescent="0.25">
      <c r="B2" s="35" t="s">
        <v>1</v>
      </c>
      <c r="C2" s="35"/>
    </row>
    <row r="3" spans="1:6" x14ac:dyDescent="0.25">
      <c r="B3" s="34" t="s">
        <v>2</v>
      </c>
      <c r="C3" s="34"/>
    </row>
    <row r="4" spans="1:6" x14ac:dyDescent="0.25">
      <c r="B4" s="1" t="s">
        <v>3</v>
      </c>
      <c r="C4" s="1" t="s">
        <v>4</v>
      </c>
    </row>
    <row r="5" spans="1:6" x14ac:dyDescent="0.25">
      <c r="B5" s="2">
        <v>3.9300000000000002E-2</v>
      </c>
      <c r="C5" s="2">
        <v>7.4800000000000005E-2</v>
      </c>
    </row>
    <row r="6" spans="1:6" x14ac:dyDescent="0.25">
      <c r="B6" s="2">
        <v>1.77E-2</v>
      </c>
      <c r="C6" s="2">
        <v>7.7399999999999997E-2</v>
      </c>
    </row>
    <row r="7" spans="1:6" x14ac:dyDescent="0.25">
      <c r="B7" s="2">
        <v>1.9699999999999999E-2</v>
      </c>
      <c r="C7" s="2">
        <v>4.7800000000000002E-2</v>
      </c>
    </row>
    <row r="8" spans="1:6" x14ac:dyDescent="0.25">
      <c r="B8" s="2">
        <v>3.4799999999999998E-2</v>
      </c>
      <c r="C8" s="2">
        <v>2.3699999999999999E-2</v>
      </c>
    </row>
    <row r="9" spans="1:6" x14ac:dyDescent="0.25">
      <c r="B9" s="2">
        <v>1.9300000000000001E-2</v>
      </c>
      <c r="C9" s="2">
        <v>2.7E-2</v>
      </c>
    </row>
    <row r="10" spans="1:6" x14ac:dyDescent="0.25">
      <c r="B10" s="2">
        <v>1.6299999999999999E-2</v>
      </c>
      <c r="C10" s="2">
        <v>1.89E-2</v>
      </c>
    </row>
    <row r="11" spans="1:6" x14ac:dyDescent="0.25">
      <c r="B11" s="2">
        <v>1.43E-2</v>
      </c>
      <c r="C11" s="2">
        <v>6.1400000000000003E-2</v>
      </c>
    </row>
    <row r="12" spans="1:6" x14ac:dyDescent="0.25">
      <c r="B12" s="2"/>
      <c r="C12" s="2">
        <v>3.4799999999999998E-2</v>
      </c>
      <c r="E12" s="30"/>
      <c r="F12" s="29"/>
    </row>
    <row r="13" spans="1:6" ht="3.75" customHeight="1" x14ac:dyDescent="0.25">
      <c r="B13" s="3"/>
      <c r="C13" s="3"/>
    </row>
    <row r="14" spans="1:6" x14ac:dyDescent="0.25">
      <c r="A14" s="4" t="s">
        <v>5</v>
      </c>
      <c r="B14" s="5">
        <f>AVERAGE(B5:B12)</f>
        <v>2.3057142857142859E-2</v>
      </c>
      <c r="C14" s="5">
        <f>AVERAGE(C5:C12)</f>
        <v>4.5725000000000009E-2</v>
      </c>
    </row>
    <row r="15" spans="1:6" x14ac:dyDescent="0.25">
      <c r="A15" s="4" t="s">
        <v>6</v>
      </c>
      <c r="B15" s="5">
        <f>STDEV(B5:B12)</f>
        <v>9.8162886983586464E-3</v>
      </c>
      <c r="C15" s="5">
        <f>STDEV(C5:C12)</f>
        <v>2.3217404186145704E-2</v>
      </c>
    </row>
    <row r="16" spans="1:6" x14ac:dyDescent="0.25">
      <c r="A16" s="4" t="s">
        <v>7</v>
      </c>
      <c r="B16" s="5">
        <f>B15/B17</f>
        <v>1.402326956908378E-3</v>
      </c>
      <c r="C16" s="5">
        <f>C15/C17</f>
        <v>2.9021755232682129E-3</v>
      </c>
    </row>
    <row r="17" spans="1:12" x14ac:dyDescent="0.25">
      <c r="A17" s="4" t="s">
        <v>8</v>
      </c>
      <c r="B17" s="6">
        <f>COUNT(B5:B12)</f>
        <v>7</v>
      </c>
      <c r="C17" s="6">
        <f>COUNT(C5:C12)</f>
        <v>8</v>
      </c>
    </row>
    <row r="18" spans="1:12" x14ac:dyDescent="0.25">
      <c r="A18" s="4" t="s">
        <v>39</v>
      </c>
      <c r="C18" s="46">
        <v>3.2500000000000001E-2</v>
      </c>
    </row>
    <row r="19" spans="1:12" x14ac:dyDescent="0.25">
      <c r="K19" s="7"/>
      <c r="L19" s="7"/>
    </row>
    <row r="20" spans="1:12" x14ac:dyDescent="0.25">
      <c r="B20" s="34" t="s">
        <v>9</v>
      </c>
      <c r="C20" s="34"/>
      <c r="K20" s="7"/>
      <c r="L20" s="7"/>
    </row>
    <row r="21" spans="1:12" x14ac:dyDescent="0.25">
      <c r="B21" s="35" t="s">
        <v>10</v>
      </c>
      <c r="C21" s="35"/>
      <c r="K21" s="7"/>
      <c r="L21" s="7"/>
    </row>
    <row r="22" spans="1:12" x14ac:dyDescent="0.25">
      <c r="B22" s="34" t="s">
        <v>2</v>
      </c>
      <c r="C22" s="34"/>
      <c r="G22" s="7"/>
      <c r="H22" s="7"/>
      <c r="K22" s="7"/>
      <c r="L22" s="7"/>
    </row>
    <row r="23" spans="1:12" x14ac:dyDescent="0.25">
      <c r="B23" s="1" t="s">
        <v>3</v>
      </c>
      <c r="C23" s="1" t="s">
        <v>4</v>
      </c>
      <c r="G23" s="7"/>
      <c r="H23" s="7"/>
      <c r="K23" s="7"/>
      <c r="L23" s="7"/>
    </row>
    <row r="24" spans="1:12" x14ac:dyDescent="0.25">
      <c r="B24" s="8">
        <v>560.00059999999996</v>
      </c>
      <c r="C24" s="8">
        <v>686.28409999999997</v>
      </c>
      <c r="G24" s="7"/>
      <c r="H24" s="7"/>
      <c r="K24" s="7"/>
      <c r="L24" s="7"/>
    </row>
    <row r="25" spans="1:12" x14ac:dyDescent="0.25">
      <c r="B25" s="8">
        <v>459.40570000000002</v>
      </c>
      <c r="C25" s="8">
        <v>795.24890000000005</v>
      </c>
      <c r="G25" s="7"/>
      <c r="H25" s="7"/>
    </row>
    <row r="26" spans="1:12" x14ac:dyDescent="0.25">
      <c r="B26" s="8">
        <v>503.97649999999999</v>
      </c>
      <c r="C26" s="8">
        <v>771.95579999999995</v>
      </c>
      <c r="G26" s="7"/>
      <c r="H26" s="7"/>
    </row>
    <row r="27" spans="1:12" x14ac:dyDescent="0.25">
      <c r="B27" s="8">
        <v>513.17510000000004</v>
      </c>
      <c r="C27" s="8">
        <v>798.28480000000002</v>
      </c>
      <c r="G27" s="7"/>
      <c r="H27" s="7"/>
    </row>
    <row r="28" spans="1:12" x14ac:dyDescent="0.25">
      <c r="B28" s="8">
        <v>534.06230000000005</v>
      </c>
      <c r="C28" s="8">
        <v>1020.9160000000001</v>
      </c>
      <c r="G28" s="7"/>
      <c r="H28" s="7"/>
    </row>
    <row r="29" spans="1:12" x14ac:dyDescent="0.25">
      <c r="B29" s="8">
        <v>819.36749999999995</v>
      </c>
      <c r="C29" s="8">
        <v>707.75879999999995</v>
      </c>
      <c r="E29" s="30"/>
      <c r="F29" s="29"/>
      <c r="H29" s="7"/>
    </row>
    <row r="30" spans="1:12" ht="3.75" customHeight="1" x14ac:dyDescent="0.25">
      <c r="B30" s="9"/>
      <c r="C30" s="9"/>
      <c r="G30" s="7"/>
      <c r="H30" s="10"/>
    </row>
    <row r="31" spans="1:12" x14ac:dyDescent="0.25">
      <c r="A31" s="4" t="s">
        <v>5</v>
      </c>
      <c r="B31" s="11">
        <f>AVERAGE(B24:B29)</f>
        <v>564.99794999999995</v>
      </c>
      <c r="C31" s="11">
        <f>AVERAGE(C24:C29)</f>
        <v>796.7414</v>
      </c>
      <c r="G31" s="7"/>
      <c r="H31" s="7"/>
    </row>
    <row r="32" spans="1:12" x14ac:dyDescent="0.25">
      <c r="A32" s="4" t="s">
        <v>6</v>
      </c>
      <c r="B32" s="11">
        <f>STDEV(B24:B29)</f>
        <v>129.03085237061347</v>
      </c>
      <c r="C32" s="11">
        <f>STDEV(C24:C29)</f>
        <v>119.15695961074178</v>
      </c>
      <c r="G32" s="7"/>
      <c r="H32" s="7"/>
    </row>
    <row r="33" spans="1:8" x14ac:dyDescent="0.25">
      <c r="A33" s="4" t="s">
        <v>7</v>
      </c>
      <c r="B33" s="11">
        <f>B32/B34</f>
        <v>21.505142061768911</v>
      </c>
      <c r="C33" s="11">
        <f>C32/C34</f>
        <v>19.859493268456962</v>
      </c>
      <c r="G33" s="10"/>
      <c r="H33" s="7"/>
    </row>
    <row r="34" spans="1:8" x14ac:dyDescent="0.25">
      <c r="A34" s="4" t="s">
        <v>8</v>
      </c>
      <c r="B34" s="6">
        <f>COUNT(B24:B29)</f>
        <v>6</v>
      </c>
      <c r="C34" s="6">
        <f>COUNT(C24:C29)</f>
        <v>6</v>
      </c>
      <c r="G34" s="7"/>
      <c r="H34" s="7"/>
    </row>
    <row r="35" spans="1:8" x14ac:dyDescent="0.25">
      <c r="A35" s="4" t="s">
        <v>39</v>
      </c>
      <c r="C35" s="42">
        <v>8.9999999999999993E-3</v>
      </c>
    </row>
    <row r="37" spans="1:8" x14ac:dyDescent="0.25">
      <c r="B37" s="34" t="s">
        <v>11</v>
      </c>
      <c r="C37" s="34"/>
    </row>
    <row r="38" spans="1:8" x14ac:dyDescent="0.25">
      <c r="B38" s="35" t="s">
        <v>12</v>
      </c>
      <c r="C38" s="35"/>
    </row>
    <row r="39" spans="1:8" x14ac:dyDescent="0.25">
      <c r="B39" s="34" t="s">
        <v>13</v>
      </c>
      <c r="C39" s="34"/>
    </row>
    <row r="40" spans="1:8" x14ac:dyDescent="0.25">
      <c r="B40" s="1" t="s">
        <v>3</v>
      </c>
      <c r="C40" s="1" t="s">
        <v>4</v>
      </c>
    </row>
    <row r="41" spans="1:8" x14ac:dyDescent="0.25">
      <c r="B41" s="2">
        <v>20.514579999999999</v>
      </c>
      <c r="C41" s="2">
        <v>32.291249999999998</v>
      </c>
    </row>
    <row r="42" spans="1:8" x14ac:dyDescent="0.25">
      <c r="B42" s="2">
        <v>27.214279999999999</v>
      </c>
      <c r="C42" s="2">
        <v>34.559280000000001</v>
      </c>
    </row>
    <row r="43" spans="1:8" x14ac:dyDescent="0.25">
      <c r="B43" s="2">
        <v>16.471990000000002</v>
      </c>
      <c r="C43" s="2">
        <v>33.159550000000003</v>
      </c>
    </row>
    <row r="44" spans="1:8" x14ac:dyDescent="0.25">
      <c r="B44" s="2">
        <v>37.553260000000002</v>
      </c>
      <c r="C44" s="2">
        <v>28.62349</v>
      </c>
    </row>
    <row r="45" spans="1:8" x14ac:dyDescent="0.25">
      <c r="B45" s="2">
        <v>25.354310000000002</v>
      </c>
      <c r="C45" s="2">
        <v>29.354199999999999</v>
      </c>
    </row>
    <row r="46" spans="1:8" x14ac:dyDescent="0.25">
      <c r="B46" s="2">
        <v>30.488209999999999</v>
      </c>
      <c r="C46" s="2">
        <v>31.655439999999999</v>
      </c>
    </row>
    <row r="47" spans="1:8" x14ac:dyDescent="0.25">
      <c r="B47" s="2">
        <v>20.016369999999998</v>
      </c>
      <c r="C47" s="2">
        <v>31.641210000000001</v>
      </c>
      <c r="E47" s="30"/>
      <c r="F47" s="29"/>
    </row>
    <row r="48" spans="1:8" ht="3.75" customHeight="1" x14ac:dyDescent="0.25">
      <c r="B48" s="3"/>
      <c r="C48" s="3"/>
    </row>
    <row r="49" spans="1:6" x14ac:dyDescent="0.25">
      <c r="A49" s="4" t="s">
        <v>5</v>
      </c>
      <c r="B49" s="5">
        <f>AVERAGE(B41:B47)</f>
        <v>25.373285714285714</v>
      </c>
      <c r="C49" s="5">
        <f>AVERAGE(C41:C47)</f>
        <v>31.612059999999996</v>
      </c>
    </row>
    <row r="50" spans="1:6" x14ac:dyDescent="0.25">
      <c r="A50" s="4" t="s">
        <v>6</v>
      </c>
      <c r="B50" s="5">
        <f>STDEV(B41:B47)</f>
        <v>7.181463136299489</v>
      </c>
      <c r="C50" s="5">
        <f>STDEV(C41:C47)</f>
        <v>2.0645558059786135</v>
      </c>
      <c r="E50" s="31" t="s">
        <v>38</v>
      </c>
    </row>
    <row r="51" spans="1:6" x14ac:dyDescent="0.25">
      <c r="A51" s="4" t="s">
        <v>7</v>
      </c>
      <c r="B51" s="5">
        <f>B50/B52</f>
        <v>1.0259233051856413</v>
      </c>
      <c r="C51" s="5">
        <f>C50/C52</f>
        <v>0.29493654371123051</v>
      </c>
      <c r="E51" s="32"/>
    </row>
    <row r="52" spans="1:6" x14ac:dyDescent="0.25">
      <c r="A52" s="4" t="s">
        <v>8</v>
      </c>
      <c r="B52" s="6">
        <f>COUNT(B41:B47)</f>
        <v>7</v>
      </c>
      <c r="C52" s="6">
        <f>COUNT(C41:C47)</f>
        <v>7</v>
      </c>
      <c r="E52" s="32"/>
    </row>
    <row r="53" spans="1:6" x14ac:dyDescent="0.25">
      <c r="A53" s="4" t="s">
        <v>39</v>
      </c>
      <c r="C53" s="42">
        <v>4.7399999999999998E-2</v>
      </c>
    </row>
    <row r="55" spans="1:6" x14ac:dyDescent="0.25">
      <c r="B55" s="34" t="s">
        <v>14</v>
      </c>
      <c r="C55" s="34"/>
    </row>
    <row r="56" spans="1:6" x14ac:dyDescent="0.25">
      <c r="B56" s="35" t="s">
        <v>15</v>
      </c>
      <c r="C56" s="35"/>
    </row>
    <row r="57" spans="1:6" x14ac:dyDescent="0.25">
      <c r="B57" s="34" t="s">
        <v>2</v>
      </c>
      <c r="C57" s="34"/>
    </row>
    <row r="58" spans="1:6" x14ac:dyDescent="0.25">
      <c r="B58" s="1" t="s">
        <v>3</v>
      </c>
      <c r="C58" s="1" t="s">
        <v>4</v>
      </c>
    </row>
    <row r="59" spans="1:6" x14ac:dyDescent="0.25">
      <c r="B59" s="8">
        <v>642.88530000000003</v>
      </c>
      <c r="C59" s="8">
        <v>722.4864</v>
      </c>
    </row>
    <row r="60" spans="1:6" x14ac:dyDescent="0.25">
      <c r="B60" s="8">
        <v>461.74810000000002</v>
      </c>
      <c r="C60" s="8">
        <v>679.73149999999998</v>
      </c>
    </row>
    <row r="61" spans="1:6" x14ac:dyDescent="0.25">
      <c r="B61" s="8">
        <v>577.22640000000001</v>
      </c>
      <c r="C61" s="8">
        <v>586.31349999999998</v>
      </c>
    </row>
    <row r="62" spans="1:6" x14ac:dyDescent="0.25">
      <c r="B62" s="8">
        <v>529.75630000000001</v>
      </c>
      <c r="C62" s="8">
        <v>726.33240000000001</v>
      </c>
    </row>
    <row r="63" spans="1:6" x14ac:dyDescent="0.25">
      <c r="B63" s="8">
        <v>493.64780000000002</v>
      </c>
      <c r="C63" s="8">
        <v>1060.127</v>
      </c>
    </row>
    <row r="64" spans="1:6" x14ac:dyDescent="0.25">
      <c r="B64" s="8">
        <v>642.03</v>
      </c>
      <c r="C64" s="8">
        <v>920.26660000000004</v>
      </c>
      <c r="E64" s="30"/>
      <c r="F64" s="29"/>
    </row>
    <row r="65" spans="1:12" x14ac:dyDescent="0.25">
      <c r="B65" s="12"/>
      <c r="C65" s="12"/>
    </row>
    <row r="66" spans="1:12" x14ac:dyDescent="0.25">
      <c r="A66" s="13" t="s">
        <v>5</v>
      </c>
      <c r="B66" s="11">
        <f>AVERAGE(B59:B64)</f>
        <v>557.88231666666672</v>
      </c>
      <c r="C66" s="11">
        <f>AVERAGE(C59:C64)</f>
        <v>782.54290000000003</v>
      </c>
    </row>
    <row r="67" spans="1:12" x14ac:dyDescent="0.25">
      <c r="A67" s="13" t="s">
        <v>6</v>
      </c>
      <c r="B67" s="11">
        <f>STDEV(B59:B64)</f>
        <v>75.946648253873335</v>
      </c>
      <c r="C67" s="11">
        <f>STDEV(C59:C64)</f>
        <v>174.27754589236059</v>
      </c>
    </row>
    <row r="68" spans="1:12" x14ac:dyDescent="0.25">
      <c r="A68" s="13" t="s">
        <v>7</v>
      </c>
      <c r="B68" s="11">
        <f>B67/B69</f>
        <v>12.65777470897889</v>
      </c>
      <c r="C68" s="11">
        <f>C67/C69</f>
        <v>29.046257648726765</v>
      </c>
    </row>
    <row r="69" spans="1:12" x14ac:dyDescent="0.25">
      <c r="A69" s="13" t="s">
        <v>8</v>
      </c>
      <c r="B69" s="6">
        <f>COUNT(B59:B64)</f>
        <v>6</v>
      </c>
      <c r="C69" s="6">
        <f>COUNT(C59:C64)</f>
        <v>6</v>
      </c>
    </row>
    <row r="70" spans="1:12" x14ac:dyDescent="0.25">
      <c r="A70" s="4" t="s">
        <v>39</v>
      </c>
      <c r="B70" s="15"/>
      <c r="C70" s="42">
        <v>1.6E-2</v>
      </c>
    </row>
    <row r="71" spans="1:12" x14ac:dyDescent="0.25">
      <c r="A71" s="14"/>
      <c r="B71" s="15"/>
      <c r="C71" s="16"/>
    </row>
    <row r="72" spans="1:12" x14ac:dyDescent="0.25">
      <c r="B72" s="34" t="s">
        <v>16</v>
      </c>
      <c r="C72" s="34"/>
    </row>
    <row r="73" spans="1:12" x14ac:dyDescent="0.25">
      <c r="B73" s="36" t="s">
        <v>17</v>
      </c>
      <c r="C73" s="37"/>
      <c r="L73" s="17"/>
    </row>
    <row r="74" spans="1:12" x14ac:dyDescent="0.25">
      <c r="B74" s="36" t="s">
        <v>18</v>
      </c>
      <c r="C74" s="37"/>
      <c r="L74" s="17"/>
    </row>
    <row r="75" spans="1:12" x14ac:dyDescent="0.25">
      <c r="B75" s="1" t="s">
        <v>3</v>
      </c>
      <c r="C75" s="1" t="s">
        <v>4</v>
      </c>
      <c r="L75" s="17"/>
    </row>
    <row r="76" spans="1:12" x14ac:dyDescent="0.25">
      <c r="B76" s="18">
        <v>9.7299999999999998E-2</v>
      </c>
      <c r="C76" s="8">
        <v>230</v>
      </c>
      <c r="L76" s="17"/>
    </row>
    <row r="77" spans="1:12" x14ac:dyDescent="0.25">
      <c r="B77" s="18">
        <v>7.5800000000000006E-2</v>
      </c>
      <c r="C77" s="8">
        <v>123</v>
      </c>
      <c r="L77" s="17"/>
    </row>
    <row r="78" spans="1:12" x14ac:dyDescent="0.25">
      <c r="B78" s="18">
        <v>0.19900000000000001</v>
      </c>
      <c r="C78" s="8">
        <v>75.400000000000006</v>
      </c>
      <c r="L78" s="17"/>
    </row>
    <row r="79" spans="1:12" x14ac:dyDescent="0.25">
      <c r="B79" s="18">
        <v>0.374</v>
      </c>
      <c r="C79" s="8">
        <v>78.099999999999994</v>
      </c>
      <c r="L79" s="17"/>
    </row>
    <row r="80" spans="1:12" x14ac:dyDescent="0.25">
      <c r="B80" s="18">
        <v>0.185</v>
      </c>
      <c r="C80" s="8">
        <v>195</v>
      </c>
      <c r="L80" s="17"/>
    </row>
    <row r="81" spans="1:12" x14ac:dyDescent="0.25">
      <c r="B81" s="18">
        <v>0.26800000000000002</v>
      </c>
      <c r="C81" s="8">
        <v>104</v>
      </c>
      <c r="L81" s="17"/>
    </row>
    <row r="82" spans="1:12" x14ac:dyDescent="0.25">
      <c r="B82" s="18">
        <v>0.29599999999999999</v>
      </c>
      <c r="C82" s="8">
        <v>61.7</v>
      </c>
      <c r="L82" s="17"/>
    </row>
    <row r="83" spans="1:12" x14ac:dyDescent="0.25">
      <c r="B83" s="18">
        <v>0.50700000000000001</v>
      </c>
      <c r="C83" s="8">
        <v>62.6</v>
      </c>
      <c r="L83" s="17"/>
    </row>
    <row r="84" spans="1:12" x14ac:dyDescent="0.25">
      <c r="B84" s="18">
        <v>0.191</v>
      </c>
      <c r="C84" s="8">
        <v>134</v>
      </c>
      <c r="L84" s="17"/>
    </row>
    <row r="85" spans="1:12" x14ac:dyDescent="0.25">
      <c r="B85" s="18">
        <v>0.26300000000000001</v>
      </c>
      <c r="C85" s="8">
        <v>90.1</v>
      </c>
      <c r="L85" s="17"/>
    </row>
    <row r="86" spans="1:12" x14ac:dyDescent="0.25">
      <c r="B86" s="18">
        <v>0.13900000000000001</v>
      </c>
      <c r="C86" s="8">
        <v>79</v>
      </c>
      <c r="L86" s="17"/>
    </row>
    <row r="87" spans="1:12" x14ac:dyDescent="0.25">
      <c r="B87" s="18">
        <v>0.156</v>
      </c>
      <c r="C87" s="8">
        <v>73.400000000000006</v>
      </c>
      <c r="L87" s="17"/>
    </row>
    <row r="88" spans="1:12" x14ac:dyDescent="0.25">
      <c r="B88" s="18">
        <v>0.109</v>
      </c>
      <c r="C88" s="8">
        <v>275</v>
      </c>
      <c r="L88" s="17"/>
    </row>
    <row r="89" spans="1:12" x14ac:dyDescent="0.25">
      <c r="B89" s="8"/>
      <c r="C89" s="8">
        <v>113</v>
      </c>
    </row>
    <row r="90" spans="1:12" x14ac:dyDescent="0.25">
      <c r="B90" s="8"/>
      <c r="C90" s="8">
        <v>141</v>
      </c>
      <c r="E90" s="30"/>
      <c r="F90" s="29"/>
    </row>
    <row r="91" spans="1:12" x14ac:dyDescent="0.25">
      <c r="B91" s="19"/>
      <c r="C91" s="19"/>
    </row>
    <row r="92" spans="1:12" x14ac:dyDescent="0.25">
      <c r="A92" s="4" t="s">
        <v>5</v>
      </c>
      <c r="B92" s="20">
        <f>AVERAGE(B76:B90)</f>
        <v>0.22000769230769229</v>
      </c>
      <c r="C92" s="11">
        <f>AVERAGE(C76:C90)</f>
        <v>122.35333333333334</v>
      </c>
    </row>
    <row r="93" spans="1:12" x14ac:dyDescent="0.25">
      <c r="A93" s="4" t="s">
        <v>6</v>
      </c>
      <c r="B93" s="20">
        <f>STDEV(B76:B90)</f>
        <v>0.12156888624382528</v>
      </c>
      <c r="C93" s="11">
        <f>STDEV(C76:C90)</f>
        <v>64.255581932808013</v>
      </c>
    </row>
    <row r="94" spans="1:12" x14ac:dyDescent="0.25">
      <c r="A94" s="4" t="s">
        <v>7</v>
      </c>
      <c r="B94" s="20">
        <f>B93/B95</f>
        <v>9.3514527879865594E-3</v>
      </c>
      <c r="C94" s="11">
        <f>C93/C95</f>
        <v>4.2837054621872008</v>
      </c>
    </row>
    <row r="95" spans="1:12" x14ac:dyDescent="0.25">
      <c r="A95" s="4" t="s">
        <v>8</v>
      </c>
      <c r="B95" s="6">
        <f>COUNT(B76:B90)</f>
        <v>13</v>
      </c>
      <c r="C95" s="6">
        <f>COUNT(C76:C90)</f>
        <v>15</v>
      </c>
    </row>
    <row r="96" spans="1:12" x14ac:dyDescent="0.25">
      <c r="A96" s="4" t="s">
        <v>39</v>
      </c>
      <c r="C96" s="45" t="s">
        <v>37</v>
      </c>
    </row>
    <row r="98" spans="2:7" x14ac:dyDescent="0.25">
      <c r="B98" s="38" t="s">
        <v>19</v>
      </c>
      <c r="C98" s="39"/>
      <c r="D98" s="39"/>
      <c r="E98" s="40"/>
    </row>
    <row r="99" spans="2:7" x14ac:dyDescent="0.25">
      <c r="B99" s="36" t="s">
        <v>20</v>
      </c>
      <c r="C99" s="41"/>
      <c r="D99" s="41"/>
      <c r="E99" s="37"/>
    </row>
    <row r="100" spans="2:7" x14ac:dyDescent="0.25">
      <c r="B100" s="36" t="s">
        <v>2</v>
      </c>
      <c r="C100" s="37"/>
      <c r="D100" s="36" t="s">
        <v>21</v>
      </c>
      <c r="E100" s="37"/>
    </row>
    <row r="101" spans="2:7" x14ac:dyDescent="0.25">
      <c r="B101" s="1" t="s">
        <v>3</v>
      </c>
      <c r="C101" s="1" t="s">
        <v>4</v>
      </c>
      <c r="D101" s="1" t="s">
        <v>3</v>
      </c>
      <c r="E101" s="1" t="s">
        <v>4</v>
      </c>
    </row>
    <row r="102" spans="2:7" x14ac:dyDescent="0.25">
      <c r="B102" s="18" t="s">
        <v>22</v>
      </c>
      <c r="C102" s="8">
        <v>180.60037199999999</v>
      </c>
      <c r="D102" s="18" t="s">
        <v>22</v>
      </c>
      <c r="E102" s="8">
        <v>558.66020379999998</v>
      </c>
      <c r="G102" s="17"/>
    </row>
    <row r="103" spans="2:7" x14ac:dyDescent="0.25">
      <c r="B103" s="18" t="s">
        <v>22</v>
      </c>
      <c r="C103" s="8">
        <v>33.806082359999998</v>
      </c>
      <c r="D103" s="18" t="s">
        <v>22</v>
      </c>
      <c r="E103" s="8">
        <v>402.89136439999999</v>
      </c>
      <c r="G103" s="17"/>
    </row>
    <row r="104" spans="2:7" x14ac:dyDescent="0.25">
      <c r="B104" s="18" t="s">
        <v>22</v>
      </c>
      <c r="C104" s="8">
        <v>30.599619579999999</v>
      </c>
      <c r="D104" s="18" t="s">
        <v>22</v>
      </c>
      <c r="E104" s="8">
        <v>394.56343079999999</v>
      </c>
      <c r="G104" s="17"/>
    </row>
    <row r="105" spans="2:7" x14ac:dyDescent="0.25">
      <c r="B105" s="18" t="s">
        <v>22</v>
      </c>
      <c r="C105" s="8">
        <v>53.068064219999997</v>
      </c>
      <c r="D105" s="18" t="s">
        <v>22</v>
      </c>
      <c r="E105" s="8">
        <v>446.13113479999998</v>
      </c>
      <c r="G105" s="17"/>
    </row>
    <row r="106" spans="2:7" x14ac:dyDescent="0.25">
      <c r="B106" s="18" t="s">
        <v>22</v>
      </c>
      <c r="C106" s="8">
        <v>103.7705284</v>
      </c>
      <c r="D106" s="18" t="s">
        <v>22</v>
      </c>
      <c r="E106" s="8">
        <v>1597.996265</v>
      </c>
      <c r="G106" s="17"/>
    </row>
    <row r="107" spans="2:7" x14ac:dyDescent="0.25">
      <c r="B107" s="18"/>
      <c r="C107" s="8" t="s">
        <v>22</v>
      </c>
      <c r="D107" s="18" t="s">
        <v>22</v>
      </c>
      <c r="E107" s="8">
        <v>550.38156140000001</v>
      </c>
      <c r="G107" s="17"/>
    </row>
    <row r="108" spans="2:7" x14ac:dyDescent="0.25">
      <c r="B108" s="18"/>
      <c r="C108" s="8"/>
      <c r="D108" s="18" t="s">
        <v>22</v>
      </c>
      <c r="E108" s="8">
        <v>481.36482899999999</v>
      </c>
      <c r="G108" s="17"/>
    </row>
    <row r="109" spans="2:7" x14ac:dyDescent="0.25">
      <c r="B109" s="18"/>
      <c r="C109" s="8"/>
      <c r="D109" s="18" t="s">
        <v>22</v>
      </c>
      <c r="E109" s="8">
        <v>225.36779670000001</v>
      </c>
      <c r="G109" s="17"/>
    </row>
    <row r="110" spans="2:7" x14ac:dyDescent="0.25">
      <c r="B110" s="18"/>
      <c r="C110" s="8"/>
      <c r="D110" s="18" t="s">
        <v>22</v>
      </c>
      <c r="E110" s="8">
        <v>411.9603965</v>
      </c>
      <c r="G110" s="17"/>
    </row>
    <row r="111" spans="2:7" x14ac:dyDescent="0.25">
      <c r="B111" s="18"/>
      <c r="C111" s="8"/>
      <c r="D111" s="18" t="s">
        <v>22</v>
      </c>
      <c r="E111" s="8">
        <v>502.55620950000002</v>
      </c>
      <c r="G111" s="17"/>
    </row>
    <row r="112" spans="2:7" x14ac:dyDescent="0.25">
      <c r="B112" s="18"/>
      <c r="C112" s="8"/>
      <c r="D112" s="18" t="s">
        <v>22</v>
      </c>
      <c r="E112" s="8">
        <v>626.05360700000006</v>
      </c>
      <c r="G112" s="17"/>
    </row>
    <row r="113" spans="1:7" x14ac:dyDescent="0.25">
      <c r="B113" s="18"/>
      <c r="C113" s="8"/>
      <c r="D113" s="18" t="s">
        <v>22</v>
      </c>
      <c r="E113" s="8">
        <v>394.37555049999997</v>
      </c>
      <c r="G113" s="17"/>
    </row>
    <row r="114" spans="1:7" x14ac:dyDescent="0.25">
      <c r="B114" s="18"/>
      <c r="C114" s="8"/>
      <c r="D114" s="18" t="s">
        <v>22</v>
      </c>
      <c r="E114" s="8">
        <v>388.64557980000001</v>
      </c>
      <c r="G114" s="17"/>
    </row>
    <row r="115" spans="1:7" x14ac:dyDescent="0.25">
      <c r="B115" s="8"/>
      <c r="C115" s="8"/>
      <c r="D115" s="8"/>
      <c r="E115" s="8">
        <v>774.11290980000001</v>
      </c>
      <c r="G115" s="17"/>
    </row>
    <row r="116" spans="1:7" x14ac:dyDescent="0.25">
      <c r="B116" s="8"/>
      <c r="C116" s="8"/>
      <c r="D116" s="8"/>
      <c r="E116" s="8">
        <v>355.30128280000002</v>
      </c>
      <c r="G116" s="17"/>
    </row>
    <row r="117" spans="1:7" x14ac:dyDescent="0.25">
      <c r="B117" s="8"/>
      <c r="C117" s="8"/>
      <c r="D117" s="8"/>
      <c r="E117" s="8">
        <v>361.31285079999998</v>
      </c>
      <c r="G117" s="17"/>
    </row>
    <row r="118" spans="1:7" x14ac:dyDescent="0.25">
      <c r="B118" s="19"/>
      <c r="C118" s="19"/>
      <c r="D118" s="19"/>
      <c r="E118" s="19"/>
    </row>
    <row r="119" spans="1:7" x14ac:dyDescent="0.25">
      <c r="A119" s="4" t="s">
        <v>5</v>
      </c>
      <c r="B119" s="1" t="s">
        <v>23</v>
      </c>
      <c r="C119" s="11">
        <f>AVERAGE(C102:C116)</f>
        <v>80.368933311999996</v>
      </c>
      <c r="D119" s="1" t="s">
        <v>23</v>
      </c>
      <c r="E119" s="11">
        <f>AVERAGE(E102:E117)</f>
        <v>529.47968578749999</v>
      </c>
    </row>
    <row r="120" spans="1:7" x14ac:dyDescent="0.25">
      <c r="A120" s="4" t="s">
        <v>6</v>
      </c>
      <c r="B120" s="1" t="s">
        <v>23</v>
      </c>
      <c r="C120" s="11">
        <f>STDEV(C102:C116)</f>
        <v>63.214707713948869</v>
      </c>
      <c r="D120" s="1" t="s">
        <v>23</v>
      </c>
      <c r="E120" s="11">
        <f>STDEV(E102:E117)</f>
        <v>311.91903845454567</v>
      </c>
    </row>
    <row r="121" spans="1:7" x14ac:dyDescent="0.25">
      <c r="A121" s="4" t="s">
        <v>7</v>
      </c>
      <c r="B121" s="1" t="s">
        <v>23</v>
      </c>
      <c r="C121" s="11">
        <f>C120/C122</f>
        <v>10.535784618991478</v>
      </c>
      <c r="D121" s="1" t="s">
        <v>23</v>
      </c>
      <c r="E121" s="11">
        <f>E120/E122</f>
        <v>19.494939903409104</v>
      </c>
    </row>
    <row r="122" spans="1:7" x14ac:dyDescent="0.25">
      <c r="A122" s="4" t="s">
        <v>8</v>
      </c>
      <c r="B122" s="6">
        <v>5</v>
      </c>
      <c r="C122" s="6">
        <v>6</v>
      </c>
      <c r="D122" s="6">
        <v>13</v>
      </c>
      <c r="E122" s="6">
        <f>COUNT(E102:E117)</f>
        <v>16</v>
      </c>
    </row>
    <row r="123" spans="1:7" x14ac:dyDescent="0.25">
      <c r="A123" s="4" t="s">
        <v>39</v>
      </c>
      <c r="B123" s="43"/>
      <c r="C123" s="44" t="s">
        <v>23</v>
      </c>
      <c r="D123" s="43"/>
      <c r="E123" s="44" t="s">
        <v>23</v>
      </c>
    </row>
    <row r="125" spans="1:7" x14ac:dyDescent="0.25">
      <c r="B125" s="34" t="s">
        <v>24</v>
      </c>
      <c r="C125" s="34"/>
    </row>
    <row r="126" spans="1:7" x14ac:dyDescent="0.25">
      <c r="B126" s="36" t="s">
        <v>25</v>
      </c>
      <c r="C126" s="37"/>
    </row>
    <row r="127" spans="1:7" x14ac:dyDescent="0.25">
      <c r="B127" s="21"/>
      <c r="C127" s="21"/>
    </row>
    <row r="128" spans="1:7" x14ac:dyDescent="0.25">
      <c r="B128" s="1" t="s">
        <v>3</v>
      </c>
      <c r="C128" s="1" t="s">
        <v>4</v>
      </c>
    </row>
    <row r="129" spans="2:9" x14ac:dyDescent="0.25">
      <c r="B129" s="8">
        <v>78.183880000000002</v>
      </c>
      <c r="C129" s="8">
        <v>79.851349999999996</v>
      </c>
    </row>
    <row r="130" spans="2:9" x14ac:dyDescent="0.25">
      <c r="B130" s="8">
        <v>79.239779999999996</v>
      </c>
      <c r="C130" s="8">
        <v>75.537040000000005</v>
      </c>
    </row>
    <row r="131" spans="2:9" x14ac:dyDescent="0.25">
      <c r="B131" s="8">
        <v>81.324190000000002</v>
      </c>
      <c r="C131" s="8">
        <v>76.832430000000002</v>
      </c>
    </row>
    <row r="132" spans="2:9" x14ac:dyDescent="0.25">
      <c r="B132" s="8">
        <v>79.748720000000006</v>
      </c>
      <c r="C132" s="8">
        <v>77.419939999999997</v>
      </c>
    </row>
    <row r="133" spans="2:9" x14ac:dyDescent="0.25">
      <c r="B133" s="8">
        <v>74.743979999999993</v>
      </c>
      <c r="C133" s="8">
        <v>80.210980000000006</v>
      </c>
    </row>
    <row r="134" spans="2:9" x14ac:dyDescent="0.25">
      <c r="B134" s="8">
        <v>78.196290000000005</v>
      </c>
      <c r="C134" s="8">
        <v>81.079549999999998</v>
      </c>
    </row>
    <row r="135" spans="2:9" x14ac:dyDescent="0.25">
      <c r="B135" s="8">
        <v>75.473680000000002</v>
      </c>
      <c r="C135" s="8">
        <v>78.280699999999996</v>
      </c>
    </row>
    <row r="136" spans="2:9" x14ac:dyDescent="0.25">
      <c r="B136" s="8">
        <v>75.634919999999994</v>
      </c>
      <c r="C136" s="8">
        <v>75.456000000000003</v>
      </c>
    </row>
    <row r="137" spans="2:9" x14ac:dyDescent="0.25">
      <c r="B137" s="8">
        <v>79.032259999999994</v>
      </c>
      <c r="C137" s="8">
        <v>76.860960000000006</v>
      </c>
    </row>
    <row r="138" spans="2:9" x14ac:dyDescent="0.25">
      <c r="B138" s="8">
        <v>77.611729999999994</v>
      </c>
      <c r="C138" s="8">
        <v>82.620590000000007</v>
      </c>
    </row>
    <row r="139" spans="2:9" x14ac:dyDescent="0.25">
      <c r="B139" s="8">
        <v>81.774929999999998</v>
      </c>
      <c r="C139" s="8">
        <v>78.525279999999995</v>
      </c>
    </row>
    <row r="140" spans="2:9" x14ac:dyDescent="0.25">
      <c r="B140" s="8">
        <v>79.108329999999995</v>
      </c>
      <c r="C140" s="8">
        <v>80.439790000000002</v>
      </c>
    </row>
    <row r="141" spans="2:9" x14ac:dyDescent="0.25">
      <c r="B141" s="8">
        <v>77.584999999999994</v>
      </c>
      <c r="C141" s="8">
        <v>76.894459999999995</v>
      </c>
    </row>
    <row r="142" spans="2:9" x14ac:dyDescent="0.25">
      <c r="B142" s="21"/>
      <c r="C142" s="8">
        <v>72.989159999999998</v>
      </c>
    </row>
    <row r="143" spans="2:9" x14ac:dyDescent="0.25">
      <c r="B143" s="21"/>
      <c r="C143" s="8">
        <v>77.070620000000005</v>
      </c>
      <c r="E143" s="30"/>
      <c r="F143" s="29"/>
      <c r="I143" s="7"/>
    </row>
    <row r="144" spans="2:9" ht="3.75" customHeight="1" x14ac:dyDescent="0.25">
      <c r="B144" s="3"/>
      <c r="C144" s="3"/>
    </row>
    <row r="145" spans="1:3" x14ac:dyDescent="0.25">
      <c r="A145" s="4" t="s">
        <v>5</v>
      </c>
      <c r="B145" s="5">
        <f>AVERAGE(B129:B143)</f>
        <v>78.281360769230758</v>
      </c>
      <c r="C145" s="5">
        <f>AVERAGE(C129:C143)</f>
        <v>78.004589999999993</v>
      </c>
    </row>
    <row r="146" spans="1:3" x14ac:dyDescent="0.25">
      <c r="A146" s="4" t="s">
        <v>6</v>
      </c>
      <c r="B146" s="5">
        <f>STDEV(B129:B143)</f>
        <v>2.1239334573084827</v>
      </c>
      <c r="C146" s="5">
        <f>STDEV(C129:C143)</f>
        <v>2.509781907112933</v>
      </c>
    </row>
    <row r="147" spans="1:3" x14ac:dyDescent="0.25">
      <c r="A147" s="4" t="s">
        <v>7</v>
      </c>
      <c r="B147" s="5">
        <f>B146/B148</f>
        <v>0.16337949671603713</v>
      </c>
      <c r="C147" s="5">
        <f>C146/C148</f>
        <v>0.16731879380752887</v>
      </c>
    </row>
    <row r="148" spans="1:3" x14ac:dyDescent="0.25">
      <c r="A148" s="4" t="s">
        <v>8</v>
      </c>
      <c r="B148" s="6">
        <f>COUNT(B129:B143)</f>
        <v>13</v>
      </c>
      <c r="C148" s="6">
        <f>COUNT(C129:C143)</f>
        <v>15</v>
      </c>
    </row>
    <row r="149" spans="1:3" x14ac:dyDescent="0.25">
      <c r="A149" s="4" t="s">
        <v>39</v>
      </c>
      <c r="C149" s="45">
        <v>0.76929999999999998</v>
      </c>
    </row>
    <row r="151" spans="1:3" x14ac:dyDescent="0.25">
      <c r="B151" s="34" t="s">
        <v>26</v>
      </c>
      <c r="C151" s="34"/>
    </row>
    <row r="152" spans="1:3" x14ac:dyDescent="0.25">
      <c r="B152" s="21" t="s">
        <v>27</v>
      </c>
      <c r="C152" s="21"/>
    </row>
    <row r="153" spans="1:3" x14ac:dyDescent="0.25">
      <c r="B153" s="33" t="s">
        <v>28</v>
      </c>
      <c r="C153" s="33"/>
    </row>
    <row r="154" spans="1:3" x14ac:dyDescent="0.25">
      <c r="B154" s="1" t="s">
        <v>3</v>
      </c>
      <c r="C154" s="1" t="s">
        <v>4</v>
      </c>
    </row>
    <row r="155" spans="1:3" x14ac:dyDescent="0.25">
      <c r="B155" s="18">
        <v>3.234807</v>
      </c>
      <c r="C155" s="18">
        <v>3.1778979999999999</v>
      </c>
    </row>
    <row r="156" spans="1:3" x14ac:dyDescent="0.25">
      <c r="B156" s="18">
        <v>3.3989639999999999</v>
      </c>
      <c r="C156" s="18">
        <v>3.0951089999999999</v>
      </c>
    </row>
    <row r="157" spans="1:3" x14ac:dyDescent="0.25">
      <c r="B157" s="18">
        <v>2.3986930000000002</v>
      </c>
      <c r="C157" s="18">
        <v>3.3361109999999998</v>
      </c>
    </row>
    <row r="158" spans="1:3" x14ac:dyDescent="0.25">
      <c r="B158" s="18">
        <v>3.4794520000000002</v>
      </c>
      <c r="C158" s="18">
        <v>3.160819</v>
      </c>
    </row>
    <row r="159" spans="1:3" x14ac:dyDescent="0.25">
      <c r="B159" s="18">
        <v>3.232558</v>
      </c>
      <c r="C159" s="18">
        <v>3.4226190000000001</v>
      </c>
    </row>
    <row r="160" spans="1:3" x14ac:dyDescent="0.25">
      <c r="B160" s="18">
        <v>2.6569919999999998</v>
      </c>
      <c r="C160" s="18">
        <v>3.695122</v>
      </c>
    </row>
    <row r="161" spans="1:6" x14ac:dyDescent="0.25">
      <c r="B161" s="18">
        <v>3.5494509999999999</v>
      </c>
      <c r="C161" s="18">
        <v>3.3264089999999999</v>
      </c>
    </row>
    <row r="162" spans="1:6" x14ac:dyDescent="0.25">
      <c r="B162" s="18">
        <v>3.1913749999999999</v>
      </c>
      <c r="C162" s="18">
        <v>3.39011</v>
      </c>
    </row>
    <row r="163" spans="1:6" x14ac:dyDescent="0.25">
      <c r="B163" s="18">
        <v>3.842975</v>
      </c>
      <c r="C163" s="18">
        <v>3.33711</v>
      </c>
    </row>
    <row r="164" spans="1:6" x14ac:dyDescent="0.25">
      <c r="B164" s="18">
        <v>3.3559320000000001</v>
      </c>
      <c r="C164" s="18">
        <v>3.6802329999999999</v>
      </c>
    </row>
    <row r="165" spans="1:6" x14ac:dyDescent="0.25">
      <c r="B165" s="18">
        <v>3.3160919999999998</v>
      </c>
      <c r="C165" s="18">
        <v>3.694051</v>
      </c>
    </row>
    <row r="166" spans="1:6" x14ac:dyDescent="0.25">
      <c r="B166" s="18">
        <v>3.3061799999999999</v>
      </c>
      <c r="C166" s="18">
        <v>3.3359999999999999</v>
      </c>
    </row>
    <row r="167" spans="1:6" x14ac:dyDescent="0.25">
      <c r="B167" s="18">
        <v>2.9579209999999998</v>
      </c>
      <c r="C167" s="18">
        <v>2.9753419999999999</v>
      </c>
    </row>
    <row r="168" spans="1:6" x14ac:dyDescent="0.25">
      <c r="B168" s="18"/>
      <c r="C168" s="18">
        <v>3.0252810000000001</v>
      </c>
    </row>
    <row r="169" spans="1:6" x14ac:dyDescent="0.25">
      <c r="B169" s="18"/>
      <c r="C169" s="18">
        <v>3.142442</v>
      </c>
      <c r="E169" s="30"/>
      <c r="F169" s="29"/>
    </row>
    <row r="170" spans="1:6" ht="3.75" customHeight="1" x14ac:dyDescent="0.25">
      <c r="B170" s="3"/>
      <c r="C170" s="3"/>
    </row>
    <row r="171" spans="1:6" x14ac:dyDescent="0.25">
      <c r="A171" s="4" t="s">
        <v>5</v>
      </c>
      <c r="B171" s="5">
        <f>AVERAGE(B155:B170)</f>
        <v>3.2247224615384615</v>
      </c>
      <c r="C171" s="5">
        <f>AVERAGE(C155:C170)</f>
        <v>3.3196437333333333</v>
      </c>
    </row>
    <row r="172" spans="1:6" x14ac:dyDescent="0.25">
      <c r="A172" s="4" t="s">
        <v>6</v>
      </c>
      <c r="B172" s="5">
        <f>STDEV(B155:B170)</f>
        <v>0.37552546047141511</v>
      </c>
      <c r="C172" s="5">
        <f>STDEV(C155:C170)</f>
        <v>0.23298909220067626</v>
      </c>
    </row>
    <row r="173" spans="1:6" x14ac:dyDescent="0.25">
      <c r="A173" s="4" t="s">
        <v>7</v>
      </c>
      <c r="B173" s="5">
        <f>B172/B174</f>
        <v>2.8886573882416548E-2</v>
      </c>
      <c r="C173" s="5">
        <f>C172/C174</f>
        <v>1.5532606146711751E-2</v>
      </c>
    </row>
    <row r="174" spans="1:6" x14ac:dyDescent="0.25">
      <c r="A174" s="4" t="s">
        <v>8</v>
      </c>
      <c r="B174" s="6">
        <f>COUNT(B155:B170)</f>
        <v>13</v>
      </c>
      <c r="C174" s="6">
        <f>COUNT(C155:C170)</f>
        <v>15</v>
      </c>
    </row>
    <row r="175" spans="1:6" x14ac:dyDescent="0.25">
      <c r="A175" s="4" t="s">
        <v>39</v>
      </c>
      <c r="C175" s="45">
        <v>0.4158</v>
      </c>
    </row>
    <row r="177" spans="2:3" x14ac:dyDescent="0.25">
      <c r="B177" s="34" t="s">
        <v>29</v>
      </c>
      <c r="C177" s="34"/>
    </row>
    <row r="178" spans="2:3" x14ac:dyDescent="0.25">
      <c r="B178" s="36" t="s">
        <v>30</v>
      </c>
      <c r="C178" s="37"/>
    </row>
    <row r="179" spans="2:3" x14ac:dyDescent="0.25">
      <c r="B179" s="33"/>
      <c r="C179" s="33"/>
    </row>
    <row r="180" spans="2:3" x14ac:dyDescent="0.25">
      <c r="B180" s="1" t="s">
        <v>3</v>
      </c>
      <c r="C180" s="1" t="s">
        <v>4</v>
      </c>
    </row>
    <row r="181" spans="2:3" x14ac:dyDescent="0.25">
      <c r="B181" s="8">
        <v>3.0506666666666669</v>
      </c>
      <c r="C181" s="8">
        <v>3.5108108108108111</v>
      </c>
    </row>
    <row r="182" spans="2:3" x14ac:dyDescent="0.25">
      <c r="B182" s="8">
        <v>3.055415617128463</v>
      </c>
      <c r="C182" s="8">
        <v>4.3201058201058204</v>
      </c>
    </row>
    <row r="183" spans="2:3" x14ac:dyDescent="0.25">
      <c r="B183" s="8">
        <v>2.5270833333333331</v>
      </c>
      <c r="C183" s="8">
        <v>3.7432432432432434</v>
      </c>
    </row>
    <row r="184" spans="2:3" x14ac:dyDescent="0.25">
      <c r="B184" s="8">
        <v>3.5985037406483791</v>
      </c>
      <c r="C184" s="8">
        <v>4.0511363636363633</v>
      </c>
    </row>
    <row r="185" spans="2:3" x14ac:dyDescent="0.25">
      <c r="B185" s="8">
        <v>3.6896551724137927</v>
      </c>
      <c r="C185" s="8">
        <v>4.3232628398791535</v>
      </c>
    </row>
    <row r="186" spans="2:3" x14ac:dyDescent="0.25">
      <c r="B186" s="8">
        <v>3.357894736842105</v>
      </c>
      <c r="C186" s="8">
        <v>5.5491329479768785</v>
      </c>
    </row>
    <row r="187" spans="2:3" x14ac:dyDescent="0.25">
      <c r="B187" s="8">
        <v>3.1031746031746033</v>
      </c>
      <c r="C187" s="8">
        <v>3.7982456140350878</v>
      </c>
    </row>
    <row r="188" spans="2:3" x14ac:dyDescent="0.25">
      <c r="B188" s="8">
        <v>3.771505376344086</v>
      </c>
      <c r="C188" s="8">
        <v>4.6053412462908003</v>
      </c>
    </row>
    <row r="189" spans="2:3" x14ac:dyDescent="0.25">
      <c r="B189" s="8">
        <v>4.2421652421652425</v>
      </c>
      <c r="C189" s="8">
        <v>3.2272727272727275</v>
      </c>
    </row>
    <row r="190" spans="2:3" x14ac:dyDescent="0.25">
      <c r="B190" s="8">
        <v>3.9950000000000001</v>
      </c>
      <c r="C190" s="8">
        <v>3.9253333333333331</v>
      </c>
    </row>
    <row r="191" spans="2:3" x14ac:dyDescent="0.25">
      <c r="B191" s="8">
        <v>4.2541899441340787</v>
      </c>
      <c r="C191" s="8">
        <v>3.4382022471910112</v>
      </c>
    </row>
    <row r="192" spans="2:3" x14ac:dyDescent="0.25">
      <c r="B192" s="8">
        <v>2.875</v>
      </c>
      <c r="C192" s="8">
        <v>3.3560209424083762</v>
      </c>
    </row>
    <row r="193" spans="1:46" x14ac:dyDescent="0.25">
      <c r="B193" s="8">
        <v>3.3924999999999996</v>
      </c>
      <c r="C193" s="8">
        <v>4.686015831134565</v>
      </c>
    </row>
    <row r="194" spans="1:46" x14ac:dyDescent="0.25">
      <c r="B194" s="8"/>
      <c r="C194" s="8">
        <v>3.3956639566395665</v>
      </c>
    </row>
    <row r="195" spans="1:46" x14ac:dyDescent="0.25">
      <c r="B195" s="8"/>
      <c r="C195" s="22">
        <v>4.1242937853107344</v>
      </c>
      <c r="E195" s="30"/>
      <c r="F195" s="29"/>
    </row>
    <row r="196" spans="1:46" ht="3.75" customHeight="1" x14ac:dyDescent="0.25">
      <c r="B196" s="23"/>
      <c r="C196" s="23"/>
    </row>
    <row r="197" spans="1:46" x14ac:dyDescent="0.25">
      <c r="A197" s="4" t="s">
        <v>5</v>
      </c>
      <c r="B197" s="5">
        <f>AVERAGE(B181:B196)</f>
        <v>3.4548272640654423</v>
      </c>
      <c r="C197" s="5">
        <f>AVERAGE(C181:C196)</f>
        <v>4.0036054472845652</v>
      </c>
    </row>
    <row r="198" spans="1:46" x14ac:dyDescent="0.25">
      <c r="A198" s="4" t="s">
        <v>6</v>
      </c>
      <c r="B198" s="5">
        <f>STDEV(B181:B196)</f>
        <v>0.53099470963345874</v>
      </c>
      <c r="C198" s="5">
        <f>STDEV(C181:C196)</f>
        <v>0.62711752091698281</v>
      </c>
    </row>
    <row r="199" spans="1:46" x14ac:dyDescent="0.25">
      <c r="A199" s="4" t="s">
        <v>7</v>
      </c>
      <c r="B199" s="5">
        <f>B198/B200</f>
        <v>4.0845746894881442E-2</v>
      </c>
      <c r="C199" s="5">
        <f>C198/C200</f>
        <v>4.1807834727798851E-2</v>
      </c>
    </row>
    <row r="200" spans="1:46" x14ac:dyDescent="0.25">
      <c r="A200" s="4" t="s">
        <v>8</v>
      </c>
      <c r="B200" s="6">
        <f>COUNT(B181:B196)</f>
        <v>13</v>
      </c>
      <c r="C200" s="6">
        <f>COUNT(C181:C196)</f>
        <v>15</v>
      </c>
    </row>
    <row r="201" spans="1:46" x14ac:dyDescent="0.25">
      <c r="A201" s="4" t="s">
        <v>39</v>
      </c>
      <c r="C201" s="42">
        <v>2.4899999999999999E-2</v>
      </c>
    </row>
    <row r="203" spans="1:46" x14ac:dyDescent="0.25">
      <c r="B203" s="34" t="s">
        <v>31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</row>
    <row r="204" spans="1:46" x14ac:dyDescent="0.25">
      <c r="B204" s="35" t="s">
        <v>32</v>
      </c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</row>
    <row r="205" spans="1:46" x14ac:dyDescent="0.25">
      <c r="B205" s="35" t="s">
        <v>33</v>
      </c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3" t="s">
        <v>34</v>
      </c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 t="s">
        <v>35</v>
      </c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</row>
    <row r="206" spans="1:46" x14ac:dyDescent="0.25">
      <c r="A206" s="24" t="s">
        <v>36</v>
      </c>
      <c r="B206" s="1">
        <v>0</v>
      </c>
      <c r="C206" s="1">
        <v>20</v>
      </c>
      <c r="D206" s="1">
        <v>40</v>
      </c>
      <c r="E206" s="1">
        <v>60</v>
      </c>
      <c r="F206" s="1">
        <v>80</v>
      </c>
      <c r="G206" s="1">
        <v>100</v>
      </c>
      <c r="H206" s="1">
        <v>120</v>
      </c>
      <c r="I206" s="1">
        <v>140</v>
      </c>
      <c r="J206" s="1">
        <v>160</v>
      </c>
      <c r="K206" s="1">
        <v>180</v>
      </c>
      <c r="L206" s="1">
        <v>200</v>
      </c>
      <c r="M206" s="1">
        <v>220</v>
      </c>
      <c r="N206" s="1">
        <v>240</v>
      </c>
      <c r="O206" s="1">
        <v>540</v>
      </c>
      <c r="P206" s="1">
        <v>840</v>
      </c>
      <c r="Q206" s="1">
        <v>0</v>
      </c>
      <c r="R206" s="1">
        <v>20</v>
      </c>
      <c r="S206" s="1">
        <v>40</v>
      </c>
      <c r="T206" s="1">
        <v>60</v>
      </c>
      <c r="U206" s="1">
        <v>80</v>
      </c>
      <c r="V206" s="1">
        <v>100</v>
      </c>
      <c r="W206" s="1">
        <v>120</v>
      </c>
      <c r="X206" s="1">
        <v>140</v>
      </c>
      <c r="Y206" s="1">
        <v>160</v>
      </c>
      <c r="Z206" s="1">
        <v>180</v>
      </c>
      <c r="AA206" s="1">
        <v>200</v>
      </c>
      <c r="AB206" s="1">
        <v>220</v>
      </c>
      <c r="AC206" s="1">
        <v>240</v>
      </c>
      <c r="AD206" s="1">
        <v>540</v>
      </c>
      <c r="AE206" s="1">
        <v>840</v>
      </c>
      <c r="AF206" s="1">
        <v>0</v>
      </c>
      <c r="AG206" s="1">
        <v>20</v>
      </c>
      <c r="AH206" s="1">
        <v>40</v>
      </c>
      <c r="AI206" s="1">
        <v>60</v>
      </c>
      <c r="AJ206" s="1">
        <v>80</v>
      </c>
      <c r="AK206" s="1">
        <v>100</v>
      </c>
      <c r="AL206" s="1">
        <v>120</v>
      </c>
      <c r="AM206" s="1">
        <v>140</v>
      </c>
      <c r="AN206" s="1">
        <v>160</v>
      </c>
      <c r="AO206" s="1">
        <v>180</v>
      </c>
      <c r="AP206" s="1">
        <v>200</v>
      </c>
      <c r="AQ206" s="1">
        <v>220</v>
      </c>
      <c r="AR206" s="1">
        <v>240</v>
      </c>
      <c r="AS206" s="1">
        <v>540</v>
      </c>
      <c r="AT206" s="1">
        <v>840</v>
      </c>
    </row>
    <row r="207" spans="1:46" x14ac:dyDescent="0.25">
      <c r="A207" s="25"/>
      <c r="B207" s="8">
        <v>100</v>
      </c>
      <c r="C207" s="8">
        <v>88.75</v>
      </c>
      <c r="D207" s="8">
        <v>83.976100000000002</v>
      </c>
      <c r="E207" s="8">
        <v>82.521699999999996</v>
      </c>
      <c r="F207" s="8">
        <v>81.658699999999996</v>
      </c>
      <c r="G207" s="8">
        <v>81.230699999999999</v>
      </c>
      <c r="H207" s="8">
        <v>80.517499999999998</v>
      </c>
      <c r="I207" s="8">
        <v>80.036500000000004</v>
      </c>
      <c r="J207" s="8">
        <v>79.756500000000003</v>
      </c>
      <c r="K207" s="8">
        <v>79.5214</v>
      </c>
      <c r="L207" s="8">
        <v>79.569999999999993</v>
      </c>
      <c r="M207" s="8">
        <v>80.159800000000004</v>
      </c>
      <c r="N207" s="8">
        <v>80.261899999999997</v>
      </c>
      <c r="O207" s="8">
        <v>96.721199999999996</v>
      </c>
      <c r="P207" s="8">
        <v>98.229100000000003</v>
      </c>
      <c r="Q207" s="8">
        <v>100</v>
      </c>
      <c r="R207" s="8">
        <v>89.85</v>
      </c>
      <c r="S207" s="8">
        <v>85.426000000000002</v>
      </c>
      <c r="T207" s="8">
        <v>81.977199999999996</v>
      </c>
      <c r="U207" s="8">
        <v>80.896799999999999</v>
      </c>
      <c r="V207" s="8">
        <v>80.096299999999999</v>
      </c>
      <c r="W207" s="8">
        <v>79.518900000000002</v>
      </c>
      <c r="X207" s="8">
        <v>79.100399999999993</v>
      </c>
      <c r="Y207" s="8">
        <v>78.748099999999994</v>
      </c>
      <c r="Z207" s="8">
        <v>78.775899999999993</v>
      </c>
      <c r="AA207" s="8">
        <v>78.878799999999998</v>
      </c>
      <c r="AB207" s="8">
        <v>78.893699999999995</v>
      </c>
      <c r="AC207" s="8">
        <v>79.012900000000002</v>
      </c>
      <c r="AD207" s="8">
        <v>97.485500000000002</v>
      </c>
      <c r="AE207" s="8">
        <v>98.153099999999995</v>
      </c>
      <c r="AF207" s="8">
        <v>100</v>
      </c>
      <c r="AG207" s="8">
        <v>96.1404</v>
      </c>
      <c r="AH207" s="8">
        <v>95.076999999999998</v>
      </c>
      <c r="AI207" s="8">
        <v>91.502200000000002</v>
      </c>
      <c r="AJ207" s="8">
        <v>89.307599999999994</v>
      </c>
      <c r="AK207" s="8">
        <v>87.358599999999996</v>
      </c>
      <c r="AL207" s="8">
        <v>85.559600000000003</v>
      </c>
      <c r="AM207" s="8">
        <v>83.887699999999995</v>
      </c>
      <c r="AN207" s="8">
        <v>82.759100000000004</v>
      </c>
      <c r="AO207" s="8">
        <v>81.811000000000007</v>
      </c>
      <c r="AP207" s="8">
        <v>80.843199999999996</v>
      </c>
      <c r="AQ207" s="8">
        <v>80.564800000000005</v>
      </c>
      <c r="AR207" s="8">
        <v>80.880899999999997</v>
      </c>
      <c r="AS207" s="8">
        <v>98.899100000000004</v>
      </c>
      <c r="AT207" s="8">
        <v>98.864599999999996</v>
      </c>
    </row>
    <row r="208" spans="1:46" x14ac:dyDescent="0.25">
      <c r="A208" s="26"/>
      <c r="B208" s="8">
        <v>100</v>
      </c>
      <c r="C208" s="8">
        <v>92.879599999999996</v>
      </c>
      <c r="D208" s="8">
        <v>89.780199999999994</v>
      </c>
      <c r="E208" s="8">
        <v>84.035799999999995</v>
      </c>
      <c r="F208" s="8">
        <v>79.316599999999994</v>
      </c>
      <c r="G208" s="8">
        <v>77.049400000000006</v>
      </c>
      <c r="H208" s="8">
        <v>72.554000000000002</v>
      </c>
      <c r="I208" s="8">
        <v>68.981800000000007</v>
      </c>
      <c r="J208" s="8">
        <v>68.290499999999994</v>
      </c>
      <c r="K208" s="8">
        <v>65.941999999999993</v>
      </c>
      <c r="L208" s="8">
        <v>65.606700000000004</v>
      </c>
      <c r="M208" s="8">
        <v>65.316800000000001</v>
      </c>
      <c r="N208" s="8">
        <v>64.5244</v>
      </c>
      <c r="O208" s="8">
        <v>84.362399999999994</v>
      </c>
      <c r="P208" s="8">
        <v>84.975499999999997</v>
      </c>
      <c r="Q208" s="8">
        <v>100</v>
      </c>
      <c r="R208" s="8">
        <v>90.734200000000001</v>
      </c>
      <c r="S208" s="8">
        <v>84.948099999999997</v>
      </c>
      <c r="T208" s="8">
        <v>80.204099999999997</v>
      </c>
      <c r="U208" s="8">
        <v>76.736400000000003</v>
      </c>
      <c r="V208" s="8">
        <v>74.896199999999993</v>
      </c>
      <c r="W208" s="8">
        <v>75.097800000000007</v>
      </c>
      <c r="X208" s="8">
        <v>73.514799999999994</v>
      </c>
      <c r="Y208" s="8">
        <v>73.121200000000002</v>
      </c>
      <c r="Z208" s="8">
        <v>72.229699999999994</v>
      </c>
      <c r="AA208" s="8">
        <v>71.966200000000001</v>
      </c>
      <c r="AB208" s="8">
        <v>71.527799999999999</v>
      </c>
      <c r="AC208" s="8">
        <v>70.808999999999997</v>
      </c>
      <c r="AD208" s="8">
        <v>97.516999999999996</v>
      </c>
      <c r="AE208" s="8">
        <v>100.389</v>
      </c>
      <c r="AF208" s="8">
        <v>100</v>
      </c>
      <c r="AG208" s="8">
        <v>94.254199999999997</v>
      </c>
      <c r="AH208" s="8">
        <v>92.379199999999997</v>
      </c>
      <c r="AI208" s="8">
        <v>91.119900000000001</v>
      </c>
      <c r="AJ208" s="8">
        <v>89.800399999999996</v>
      </c>
      <c r="AK208" s="8">
        <v>86.951999999999998</v>
      </c>
      <c r="AL208" s="8">
        <v>84.84</v>
      </c>
      <c r="AM208" s="8">
        <v>84.758099999999999</v>
      </c>
      <c r="AN208" s="8">
        <v>85.201099999999997</v>
      </c>
      <c r="AO208" s="8">
        <v>86.110200000000006</v>
      </c>
      <c r="AP208" s="8">
        <v>86.728800000000007</v>
      </c>
      <c r="AQ208" s="8">
        <v>87.174400000000006</v>
      </c>
      <c r="AR208" s="8">
        <v>87.613399999999999</v>
      </c>
      <c r="AS208" s="8">
        <v>105.328</v>
      </c>
      <c r="AT208" s="8">
        <v>106.60299999999999</v>
      </c>
    </row>
    <row r="209" spans="1:46" x14ac:dyDescent="0.25">
      <c r="A209" s="27"/>
      <c r="B209" s="8">
        <v>100</v>
      </c>
      <c r="C209" s="8">
        <v>90.603300000000004</v>
      </c>
      <c r="D209" s="8">
        <v>82.865399999999994</v>
      </c>
      <c r="E209" s="8">
        <v>78.523600000000002</v>
      </c>
      <c r="F209" s="8">
        <v>76.284199999999998</v>
      </c>
      <c r="G209" s="8">
        <v>75.378</v>
      </c>
      <c r="H209" s="8">
        <v>73.500200000000007</v>
      </c>
      <c r="I209" s="8">
        <v>72.967100000000002</v>
      </c>
      <c r="J209" s="8">
        <v>72.246300000000005</v>
      </c>
      <c r="K209" s="8">
        <v>72.259299999999996</v>
      </c>
      <c r="L209" s="8">
        <v>72.003799999999998</v>
      </c>
      <c r="M209" s="8">
        <v>71.38</v>
      </c>
      <c r="N209" s="8">
        <v>70.995500000000007</v>
      </c>
      <c r="O209" s="8">
        <v>92.010199999999998</v>
      </c>
      <c r="P209" s="8">
        <v>92.206199999999995</v>
      </c>
      <c r="Q209" s="8">
        <v>100</v>
      </c>
      <c r="R209" s="8">
        <v>91.296999999999997</v>
      </c>
      <c r="S209" s="8">
        <v>85.221199999999996</v>
      </c>
      <c r="T209" s="8">
        <v>82.719399999999993</v>
      </c>
      <c r="U209" s="8">
        <v>80.093900000000005</v>
      </c>
      <c r="V209" s="8">
        <v>77.926699999999997</v>
      </c>
      <c r="W209" s="8">
        <v>76.336399999999998</v>
      </c>
      <c r="X209" s="8">
        <v>74.968800000000002</v>
      </c>
      <c r="Y209" s="8">
        <v>75.189499999999995</v>
      </c>
      <c r="Z209" s="8">
        <v>74.914000000000001</v>
      </c>
      <c r="AA209" s="8">
        <v>75.166799999999995</v>
      </c>
      <c r="AB209" s="8">
        <v>74.704999999999998</v>
      </c>
      <c r="AC209" s="8">
        <v>74.564599999999999</v>
      </c>
      <c r="AD209" s="8">
        <v>98.627799999999993</v>
      </c>
      <c r="AE209" s="8">
        <v>99.795199999999994</v>
      </c>
      <c r="AF209" s="8">
        <v>100</v>
      </c>
      <c r="AG209" s="8">
        <v>90.628</v>
      </c>
      <c r="AH209" s="8">
        <v>88.684399999999997</v>
      </c>
      <c r="AI209" s="8">
        <v>86.092699999999994</v>
      </c>
      <c r="AJ209" s="8">
        <v>85.902699999999996</v>
      </c>
      <c r="AK209" s="8">
        <v>85.869600000000005</v>
      </c>
      <c r="AL209" s="8">
        <v>86.0047</v>
      </c>
      <c r="AM209" s="8">
        <v>86.281400000000005</v>
      </c>
      <c r="AN209" s="8">
        <v>86.340299999999999</v>
      </c>
      <c r="AO209" s="8">
        <v>87.131399999999999</v>
      </c>
      <c r="AP209" s="8">
        <v>87.623699999999999</v>
      </c>
      <c r="AQ209" s="8">
        <v>87.892600000000002</v>
      </c>
      <c r="AR209" s="8">
        <v>88.190100000000001</v>
      </c>
      <c r="AS209" s="8">
        <v>100.61799999999999</v>
      </c>
      <c r="AT209" s="8">
        <v>99.456299999999999</v>
      </c>
    </row>
    <row r="210" spans="1:46" x14ac:dyDescent="0.25">
      <c r="A210" s="27"/>
      <c r="B210" s="8">
        <v>100</v>
      </c>
      <c r="C210" s="8">
        <v>92.840100000000007</v>
      </c>
      <c r="D210" s="8">
        <v>87.620199999999997</v>
      </c>
      <c r="E210" s="8">
        <v>83.6113</v>
      </c>
      <c r="F210" s="8">
        <v>75.923400000000001</v>
      </c>
      <c r="G210" s="8">
        <v>73.333500000000001</v>
      </c>
      <c r="H210" s="8">
        <v>72.397099999999995</v>
      </c>
      <c r="I210" s="8">
        <v>72.705100000000002</v>
      </c>
      <c r="J210" s="8">
        <v>72.053899999999999</v>
      </c>
      <c r="K210" s="8">
        <v>71.083299999999994</v>
      </c>
      <c r="L210" s="8">
        <v>71.4405</v>
      </c>
      <c r="M210" s="8">
        <v>70.609700000000004</v>
      </c>
      <c r="N210" s="8">
        <v>70.477999999999994</v>
      </c>
      <c r="O210" s="8">
        <v>88.415700000000001</v>
      </c>
      <c r="P210" s="8">
        <v>87.644099999999995</v>
      </c>
      <c r="Q210" s="8">
        <v>100</v>
      </c>
      <c r="R210" s="8">
        <v>90.695599999999999</v>
      </c>
      <c r="S210" s="8">
        <v>88.884699999999995</v>
      </c>
      <c r="T210" s="8">
        <v>87.837599999999995</v>
      </c>
      <c r="U210" s="8">
        <v>85.356999999999999</v>
      </c>
      <c r="V210" s="8">
        <v>85.820999999999998</v>
      </c>
      <c r="W210" s="8">
        <v>85.722200000000001</v>
      </c>
      <c r="X210" s="8">
        <v>85.718900000000005</v>
      </c>
      <c r="Y210" s="8">
        <v>86.047300000000007</v>
      </c>
      <c r="Z210" s="8">
        <v>86.083699999999993</v>
      </c>
      <c r="AA210" s="8">
        <v>86.135999999999996</v>
      </c>
      <c r="AB210" s="8">
        <v>85.831299999999999</v>
      </c>
      <c r="AC210" s="8">
        <v>86.012299999999996</v>
      </c>
      <c r="AD210" s="8">
        <v>99.076400000000007</v>
      </c>
      <c r="AE210" s="8">
        <v>95.067599999999999</v>
      </c>
      <c r="AF210" s="8">
        <v>100</v>
      </c>
      <c r="AG210" s="8">
        <v>95.209599999999995</v>
      </c>
      <c r="AH210" s="8">
        <v>93.266199999999998</v>
      </c>
      <c r="AI210" s="8">
        <v>91.244</v>
      </c>
      <c r="AJ210" s="8">
        <v>89.8339</v>
      </c>
      <c r="AK210" s="8">
        <v>86.496899999999997</v>
      </c>
      <c r="AL210" s="8">
        <v>85.526200000000003</v>
      </c>
      <c r="AM210" s="8">
        <v>85.542699999999996</v>
      </c>
      <c r="AN210" s="8">
        <v>86.640299999999996</v>
      </c>
      <c r="AO210" s="8">
        <v>86.5578</v>
      </c>
      <c r="AP210" s="8">
        <v>88.4161</v>
      </c>
      <c r="AQ210" s="8">
        <v>89.799899999999994</v>
      </c>
      <c r="AR210" s="8">
        <v>90.762500000000003</v>
      </c>
      <c r="AS210" s="8">
        <v>109.809</v>
      </c>
      <c r="AT210" s="8">
        <v>109.586</v>
      </c>
    </row>
    <row r="211" spans="1:46" x14ac:dyDescent="0.25">
      <c r="A211" s="27"/>
      <c r="B211" s="8">
        <v>100</v>
      </c>
      <c r="C211" s="8">
        <v>90.798400000000001</v>
      </c>
      <c r="D211" s="8">
        <v>88.153300000000002</v>
      </c>
      <c r="E211" s="8">
        <v>86.816400000000002</v>
      </c>
      <c r="F211" s="8">
        <v>85.911199999999994</v>
      </c>
      <c r="G211" s="8">
        <v>85.115700000000004</v>
      </c>
      <c r="H211" s="8">
        <v>84.760099999999994</v>
      </c>
      <c r="I211" s="8">
        <v>84.520700000000005</v>
      </c>
      <c r="J211" s="8">
        <v>84.4221</v>
      </c>
      <c r="K211" s="8">
        <v>84.399900000000002</v>
      </c>
      <c r="L211" s="8">
        <v>84.602199999999996</v>
      </c>
      <c r="M211" s="8">
        <v>84.748000000000005</v>
      </c>
      <c r="N211" s="8">
        <v>84.765500000000003</v>
      </c>
      <c r="O211" s="8">
        <v>101.04300000000001</v>
      </c>
      <c r="P211" s="8">
        <v>100.036</v>
      </c>
      <c r="Q211" s="8">
        <v>100</v>
      </c>
      <c r="R211" s="8">
        <v>85.948700000000002</v>
      </c>
      <c r="S211" s="8">
        <v>81.215500000000006</v>
      </c>
      <c r="T211" s="8">
        <v>78.826899999999995</v>
      </c>
      <c r="U211" s="8">
        <v>76.581599999999995</v>
      </c>
      <c r="V211" s="8">
        <v>73.729299999999995</v>
      </c>
      <c r="W211" s="8">
        <v>71.441400000000002</v>
      </c>
      <c r="X211" s="8">
        <v>70.406899999999993</v>
      </c>
      <c r="Y211" s="8">
        <v>69.792299999999997</v>
      </c>
      <c r="Z211" s="8">
        <v>69.164299999999997</v>
      </c>
      <c r="AA211" s="8">
        <v>69.158900000000003</v>
      </c>
      <c r="AB211" s="8">
        <v>69.347800000000007</v>
      </c>
      <c r="AC211" s="8">
        <v>70.423100000000005</v>
      </c>
      <c r="AD211" s="8">
        <v>105.539</v>
      </c>
      <c r="AE211" s="8">
        <v>105.78</v>
      </c>
      <c r="AF211" s="8">
        <v>100</v>
      </c>
      <c r="AG211" s="8">
        <v>93.851500000000001</v>
      </c>
      <c r="AH211" s="8">
        <v>90.762</v>
      </c>
      <c r="AI211" s="8">
        <v>86.874499999999998</v>
      </c>
      <c r="AJ211" s="8">
        <v>84.142099999999999</v>
      </c>
      <c r="AK211" s="8">
        <v>85.034800000000004</v>
      </c>
      <c r="AL211" s="8">
        <v>85.726200000000006</v>
      </c>
      <c r="AM211" s="8">
        <v>86.458200000000005</v>
      </c>
      <c r="AN211" s="8">
        <v>86.917100000000005</v>
      </c>
      <c r="AO211" s="8">
        <v>87.349199999999996</v>
      </c>
      <c r="AP211" s="8">
        <v>87.792699999999996</v>
      </c>
      <c r="AQ211" s="8">
        <v>88.126800000000003</v>
      </c>
      <c r="AR211" s="8">
        <v>88.441100000000006</v>
      </c>
      <c r="AS211" s="8">
        <v>103.19799999999999</v>
      </c>
      <c r="AT211" s="8">
        <v>104.208</v>
      </c>
    </row>
    <row r="212" spans="1:46" x14ac:dyDescent="0.25">
      <c r="A212" s="27"/>
      <c r="B212" s="8">
        <v>100</v>
      </c>
      <c r="C212" s="8">
        <v>88.459100000000007</v>
      </c>
      <c r="D212" s="8">
        <v>77.652000000000001</v>
      </c>
      <c r="E212" s="8">
        <v>71.305499999999995</v>
      </c>
      <c r="F212" s="8">
        <v>65.422200000000004</v>
      </c>
      <c r="G212" s="8">
        <v>60.039099999999998</v>
      </c>
      <c r="H212" s="8">
        <v>56.1798</v>
      </c>
      <c r="I212" s="8">
        <v>53.5182</v>
      </c>
      <c r="J212" s="8">
        <v>52.720599999999997</v>
      </c>
      <c r="K212" s="8">
        <v>53.7044</v>
      </c>
      <c r="L212" s="8">
        <v>54.488700000000001</v>
      </c>
      <c r="M212" s="8">
        <v>54.718600000000002</v>
      </c>
      <c r="N212" s="8">
        <v>54.251800000000003</v>
      </c>
      <c r="O212" s="8">
        <v>89.9756</v>
      </c>
      <c r="P212" s="8">
        <v>90.542699999999996</v>
      </c>
      <c r="Q212" s="8">
        <v>100</v>
      </c>
      <c r="R212" s="8">
        <v>93.769900000000007</v>
      </c>
      <c r="S212" s="8">
        <v>91.190700000000007</v>
      </c>
      <c r="T212" s="8">
        <v>89.2744</v>
      </c>
      <c r="U212" s="8">
        <v>86.577500000000001</v>
      </c>
      <c r="V212" s="8">
        <v>85.528000000000006</v>
      </c>
      <c r="W212" s="8">
        <v>84.519300000000001</v>
      </c>
      <c r="X212" s="8">
        <v>83.404300000000006</v>
      </c>
      <c r="Y212" s="8">
        <v>82.056799999999996</v>
      </c>
      <c r="Z212" s="8">
        <v>81.710899999999995</v>
      </c>
      <c r="AA212" s="8">
        <v>81.478899999999996</v>
      </c>
      <c r="AB212" s="8">
        <v>81.135000000000005</v>
      </c>
      <c r="AC212" s="8">
        <v>80.572299999999998</v>
      </c>
      <c r="AD212" s="8">
        <v>97.718400000000003</v>
      </c>
      <c r="AE212" s="8">
        <v>95.137699999999995</v>
      </c>
      <c r="AF212" s="8">
        <v>100</v>
      </c>
      <c r="AG212" s="8">
        <v>92.921400000000006</v>
      </c>
      <c r="AH212" s="8">
        <v>86.725800000000007</v>
      </c>
      <c r="AI212" s="8">
        <v>83.829700000000003</v>
      </c>
      <c r="AJ212" s="8">
        <v>83.806100000000001</v>
      </c>
      <c r="AK212" s="8">
        <v>83.692700000000002</v>
      </c>
      <c r="AL212" s="8">
        <v>83.955299999999994</v>
      </c>
      <c r="AM212" s="8">
        <v>84.374399999999994</v>
      </c>
      <c r="AN212" s="8">
        <v>84.903000000000006</v>
      </c>
      <c r="AO212" s="8">
        <v>85.124700000000004</v>
      </c>
      <c r="AP212" s="8">
        <v>85.402500000000003</v>
      </c>
      <c r="AQ212" s="8">
        <v>85.697000000000003</v>
      </c>
      <c r="AR212" s="8">
        <v>86.064999999999998</v>
      </c>
      <c r="AS212" s="8">
        <v>100.027</v>
      </c>
      <c r="AT212" s="8">
        <v>103.224</v>
      </c>
    </row>
    <row r="213" spans="1:46" x14ac:dyDescent="0.25">
      <c r="A213" s="27"/>
      <c r="B213" s="8">
        <v>100</v>
      </c>
      <c r="C213" s="8">
        <v>89.691900000000004</v>
      </c>
      <c r="D213" s="8">
        <v>85.816999999999993</v>
      </c>
      <c r="E213" s="8">
        <v>84.565399999999997</v>
      </c>
      <c r="F213" s="8">
        <v>83.081199999999995</v>
      </c>
      <c r="G213" s="8">
        <v>81.616699999999994</v>
      </c>
      <c r="H213" s="8">
        <v>80.622600000000006</v>
      </c>
      <c r="I213" s="8">
        <v>79.641999999999996</v>
      </c>
      <c r="J213" s="8">
        <v>79.439499999999995</v>
      </c>
      <c r="K213" s="8">
        <v>78.81</v>
      </c>
      <c r="L213" s="8">
        <v>78.566500000000005</v>
      </c>
      <c r="M213" s="8">
        <v>78.747200000000007</v>
      </c>
      <c r="N213" s="8">
        <v>78.835099999999997</v>
      </c>
      <c r="O213" s="8">
        <v>100.017</v>
      </c>
      <c r="P213" s="8">
        <v>99.369200000000006</v>
      </c>
      <c r="Q213" s="8">
        <v>100</v>
      </c>
      <c r="R213" s="8">
        <v>90.451499999999996</v>
      </c>
      <c r="S213" s="8">
        <v>88.017899999999997</v>
      </c>
      <c r="T213" s="8">
        <v>88.251800000000003</v>
      </c>
      <c r="U213" s="8">
        <v>88.499499999999998</v>
      </c>
      <c r="V213" s="8">
        <v>88.556799999999996</v>
      </c>
      <c r="W213" s="8">
        <v>88.187799999999996</v>
      </c>
      <c r="X213" s="8">
        <v>88.130799999999994</v>
      </c>
      <c r="Y213" s="8">
        <v>87.591399999999993</v>
      </c>
      <c r="Z213" s="8">
        <v>81.850899999999996</v>
      </c>
      <c r="AA213" s="8">
        <v>81.196299999999994</v>
      </c>
      <c r="AB213" s="8">
        <v>80.744</v>
      </c>
      <c r="AC213" s="8">
        <v>79.475499999999997</v>
      </c>
      <c r="AD213" s="8">
        <v>93.089799999999997</v>
      </c>
      <c r="AE213" s="8">
        <v>97.456699999999998</v>
      </c>
      <c r="AF213" s="8">
        <v>100</v>
      </c>
      <c r="AG213" s="8">
        <v>94.015600000000006</v>
      </c>
      <c r="AH213" s="8">
        <v>90.933800000000005</v>
      </c>
      <c r="AI213" s="8">
        <v>89.307000000000002</v>
      </c>
      <c r="AJ213" s="8">
        <v>85.773099999999999</v>
      </c>
      <c r="AK213" s="8">
        <v>84.695999999999998</v>
      </c>
      <c r="AL213" s="8">
        <v>84.943600000000004</v>
      </c>
      <c r="AM213" s="8">
        <v>85.555499999999995</v>
      </c>
      <c r="AN213" s="8">
        <v>85.926199999999994</v>
      </c>
      <c r="AO213" s="8">
        <v>86.3536</v>
      </c>
      <c r="AP213" s="8">
        <v>86.747600000000006</v>
      </c>
      <c r="AQ213" s="8">
        <v>87.197800000000001</v>
      </c>
      <c r="AR213" s="8">
        <v>87.546700000000001</v>
      </c>
      <c r="AS213" s="8">
        <v>99.069100000000006</v>
      </c>
      <c r="AT213" s="8">
        <v>100.277</v>
      </c>
    </row>
    <row r="214" spans="1:46" x14ac:dyDescent="0.25">
      <c r="A214" s="27"/>
      <c r="B214" s="8">
        <v>100</v>
      </c>
      <c r="C214" s="8">
        <v>88.172300000000007</v>
      </c>
      <c r="D214" s="8">
        <v>81.3613</v>
      </c>
      <c r="E214" s="8">
        <v>77.587100000000007</v>
      </c>
      <c r="F214" s="8">
        <v>74.27</v>
      </c>
      <c r="G214" s="8">
        <v>72.4251</v>
      </c>
      <c r="H214" s="8">
        <v>71.510400000000004</v>
      </c>
      <c r="I214" s="8">
        <v>71.650400000000005</v>
      </c>
      <c r="J214" s="8">
        <v>72.051599999999993</v>
      </c>
      <c r="K214" s="8">
        <v>72.562799999999996</v>
      </c>
      <c r="L214" s="8">
        <v>73.031000000000006</v>
      </c>
      <c r="M214" s="8">
        <v>73.962699999999998</v>
      </c>
      <c r="N214" s="8">
        <v>74.800200000000004</v>
      </c>
      <c r="O214" s="8">
        <v>103.092</v>
      </c>
      <c r="P214" s="8">
        <v>100.53700000000001</v>
      </c>
      <c r="Q214" s="8">
        <v>100</v>
      </c>
      <c r="R214" s="8">
        <v>91.851699999999994</v>
      </c>
      <c r="S214" s="8">
        <v>87.651700000000005</v>
      </c>
      <c r="T214" s="8">
        <v>87.412300000000002</v>
      </c>
      <c r="U214" s="8">
        <v>86.317400000000006</v>
      </c>
      <c r="V214" s="8">
        <v>85.219200000000001</v>
      </c>
      <c r="W214" s="8">
        <v>85.1584</v>
      </c>
      <c r="X214" s="8">
        <v>84.916799999999995</v>
      </c>
      <c r="Y214" s="8">
        <v>84.707099999999997</v>
      </c>
      <c r="Z214" s="8">
        <v>84.511499999999998</v>
      </c>
      <c r="AA214" s="8">
        <v>84.419200000000004</v>
      </c>
      <c r="AB214" s="8">
        <v>84.005300000000005</v>
      </c>
      <c r="AC214" s="8">
        <v>83.921199999999999</v>
      </c>
      <c r="AD214" s="8">
        <v>98.085099999999997</v>
      </c>
      <c r="AE214" s="8">
        <v>95.826700000000002</v>
      </c>
      <c r="AF214" s="8">
        <v>100</v>
      </c>
      <c r="AG214" s="8">
        <v>93.968500000000006</v>
      </c>
      <c r="AH214" s="8">
        <v>87.706199999999995</v>
      </c>
      <c r="AI214" s="8">
        <v>83.841399999999993</v>
      </c>
      <c r="AJ214" s="8">
        <v>83.4024</v>
      </c>
      <c r="AK214" s="8">
        <v>81.6417</v>
      </c>
      <c r="AL214" s="8">
        <v>80.594800000000006</v>
      </c>
      <c r="AM214" s="8">
        <v>79.617199999999997</v>
      </c>
      <c r="AN214" s="8">
        <v>78.724199999999996</v>
      </c>
      <c r="AO214" s="8">
        <v>77.386300000000006</v>
      </c>
      <c r="AP214" s="8">
        <v>77.437399999999997</v>
      </c>
      <c r="AQ214" s="8">
        <v>77.817599999999999</v>
      </c>
      <c r="AR214" s="8">
        <v>77.903099999999995</v>
      </c>
      <c r="AS214" s="8">
        <v>104.651</v>
      </c>
      <c r="AT214" s="8">
        <v>104.542</v>
      </c>
    </row>
    <row r="215" spans="1:46" x14ac:dyDescent="0.25">
      <c r="A215" s="27"/>
      <c r="B215" s="8">
        <v>100</v>
      </c>
      <c r="C215" s="8">
        <v>96.81</v>
      </c>
      <c r="D215" s="8">
        <v>91.287599999999998</v>
      </c>
      <c r="E215" s="8">
        <v>85.618899999999996</v>
      </c>
      <c r="F215" s="8">
        <v>82.729600000000005</v>
      </c>
      <c r="G215" s="8">
        <v>78.596500000000006</v>
      </c>
      <c r="H215" s="8">
        <v>76.107500000000002</v>
      </c>
      <c r="I215" s="8">
        <v>75.366</v>
      </c>
      <c r="J215" s="8">
        <v>76.301000000000002</v>
      </c>
      <c r="K215" s="8">
        <v>73.851200000000006</v>
      </c>
      <c r="L215" s="8">
        <v>68.967500000000001</v>
      </c>
      <c r="M215" s="8">
        <v>71.827399999999997</v>
      </c>
      <c r="N215" s="8">
        <v>74.652900000000002</v>
      </c>
      <c r="O215" s="8">
        <v>91.5364</v>
      </c>
      <c r="P215" s="8">
        <v>92.133399999999995</v>
      </c>
      <c r="Q215" s="8">
        <v>100</v>
      </c>
      <c r="R215" s="8">
        <v>93.006500000000003</v>
      </c>
      <c r="S215" s="8">
        <v>89.827500000000001</v>
      </c>
      <c r="T215" s="8">
        <v>86.477000000000004</v>
      </c>
      <c r="U215" s="8">
        <v>83.3934</v>
      </c>
      <c r="V215" s="8">
        <v>82.483800000000002</v>
      </c>
      <c r="W215" s="8">
        <v>81.679199999999994</v>
      </c>
      <c r="X215" s="8">
        <v>81.677099999999996</v>
      </c>
      <c r="Y215" s="8">
        <v>81.767600000000002</v>
      </c>
      <c r="Z215" s="8">
        <v>82.2697</v>
      </c>
      <c r="AA215" s="8">
        <v>82.761399999999995</v>
      </c>
      <c r="AB215" s="8">
        <v>82.784099999999995</v>
      </c>
      <c r="AC215" s="8">
        <v>82.996700000000004</v>
      </c>
      <c r="AD215" s="8">
        <v>100.408</v>
      </c>
      <c r="AE215" s="8">
        <v>101.41</v>
      </c>
      <c r="AF215" s="8">
        <v>100</v>
      </c>
      <c r="AG215" s="8">
        <v>93.408799999999999</v>
      </c>
      <c r="AH215" s="8">
        <v>90.782200000000003</v>
      </c>
      <c r="AI215" s="8">
        <v>88.599900000000005</v>
      </c>
      <c r="AJ215" s="8">
        <v>84.887299999999996</v>
      </c>
      <c r="AK215" s="8">
        <v>82.429199999999994</v>
      </c>
      <c r="AL215" s="8">
        <v>83.031499999999994</v>
      </c>
      <c r="AM215" s="8">
        <v>83.688000000000002</v>
      </c>
      <c r="AN215" s="8">
        <v>84.112899999999996</v>
      </c>
      <c r="AO215" s="8">
        <v>84.156199999999998</v>
      </c>
      <c r="AP215" s="8">
        <v>84.054299999999998</v>
      </c>
      <c r="AQ215" s="8">
        <v>84.186300000000003</v>
      </c>
      <c r="AR215" s="8">
        <v>83.9696</v>
      </c>
      <c r="AS215" s="8">
        <v>98.904200000000003</v>
      </c>
      <c r="AT215" s="8">
        <v>100.741</v>
      </c>
    </row>
    <row r="216" spans="1:46" x14ac:dyDescent="0.25">
      <c r="A216" s="27"/>
      <c r="B216" s="8">
        <v>100</v>
      </c>
      <c r="C216" s="8">
        <v>92.997299999999996</v>
      </c>
      <c r="D216" s="8">
        <v>81.317300000000003</v>
      </c>
      <c r="E216" s="8">
        <v>68.697900000000004</v>
      </c>
      <c r="F216" s="8">
        <v>56.594000000000001</v>
      </c>
      <c r="G216" s="8">
        <v>48.783499999999997</v>
      </c>
      <c r="H216" s="8">
        <v>43.618200000000002</v>
      </c>
      <c r="I216" s="8">
        <v>43.552500000000002</v>
      </c>
      <c r="J216" s="8">
        <v>44.932099999999998</v>
      </c>
      <c r="K216" s="8">
        <v>46.291699999999999</v>
      </c>
      <c r="L216" s="8">
        <v>48.383800000000001</v>
      </c>
      <c r="M216" s="8">
        <v>49.195900000000002</v>
      </c>
      <c r="N216" s="8">
        <v>52.140700000000002</v>
      </c>
      <c r="O216" s="8">
        <v>95.609300000000005</v>
      </c>
      <c r="P216" s="8">
        <v>98.139200000000002</v>
      </c>
      <c r="Q216" s="8">
        <v>100</v>
      </c>
      <c r="R216" s="8">
        <v>93.213399999999993</v>
      </c>
      <c r="S216" s="8">
        <v>89.277600000000007</v>
      </c>
      <c r="T216" s="8">
        <v>85.725499999999997</v>
      </c>
      <c r="U216" s="8">
        <v>82.983199999999997</v>
      </c>
      <c r="V216" s="8">
        <v>81.811000000000007</v>
      </c>
      <c r="W216" s="8">
        <v>80.705799999999996</v>
      </c>
      <c r="X216" s="8">
        <v>80.103999999999999</v>
      </c>
      <c r="Y216" s="8">
        <v>79.819800000000001</v>
      </c>
      <c r="Z216" s="8">
        <v>79.804199999999994</v>
      </c>
      <c r="AA216" s="8">
        <v>79.605500000000006</v>
      </c>
      <c r="AB216" s="8">
        <v>79.569000000000003</v>
      </c>
      <c r="AC216" s="8">
        <v>78.942999999999998</v>
      </c>
      <c r="AD216" s="8">
        <v>100.78700000000001</v>
      </c>
      <c r="AE216" s="8">
        <v>99.985500000000002</v>
      </c>
      <c r="AF216" s="8">
        <v>100</v>
      </c>
      <c r="AG216" s="8">
        <v>93.148899999999998</v>
      </c>
      <c r="AH216" s="8">
        <v>91.602099999999993</v>
      </c>
      <c r="AI216" s="8">
        <v>89.212800000000001</v>
      </c>
      <c r="AJ216" s="8">
        <v>86.537599999999998</v>
      </c>
      <c r="AK216" s="8">
        <v>81.580799999999996</v>
      </c>
      <c r="AL216" s="8">
        <v>80.677099999999996</v>
      </c>
      <c r="AM216" s="8">
        <v>80.260599999999997</v>
      </c>
      <c r="AN216" s="8">
        <v>80.380899999999997</v>
      </c>
      <c r="AO216" s="8">
        <v>80.821899999999999</v>
      </c>
      <c r="AP216" s="8">
        <v>81.350399999999993</v>
      </c>
      <c r="AQ216" s="8">
        <v>81.928899999999999</v>
      </c>
      <c r="AR216" s="8">
        <v>82.329800000000006</v>
      </c>
      <c r="AS216" s="8">
        <v>103.947</v>
      </c>
      <c r="AT216" s="8">
        <v>103.33</v>
      </c>
    </row>
    <row r="217" spans="1:46" x14ac:dyDescent="0.25">
      <c r="A217" s="27"/>
      <c r="B217" s="8">
        <v>100</v>
      </c>
      <c r="C217" s="8">
        <v>89.162099999999995</v>
      </c>
      <c r="D217" s="8">
        <v>86.262600000000006</v>
      </c>
      <c r="E217" s="8">
        <v>83.774299999999997</v>
      </c>
      <c r="F217" s="8">
        <v>80.218199999999996</v>
      </c>
      <c r="G217" s="8">
        <v>78.702699999999993</v>
      </c>
      <c r="H217" s="8">
        <v>77.620199999999997</v>
      </c>
      <c r="I217" s="8">
        <v>76.377700000000004</v>
      </c>
      <c r="J217" s="8">
        <v>76.111800000000002</v>
      </c>
      <c r="K217" s="8">
        <v>75.834500000000006</v>
      </c>
      <c r="L217" s="8">
        <v>76.173500000000004</v>
      </c>
      <c r="M217" s="8">
        <v>76.469899999999996</v>
      </c>
      <c r="N217" s="8">
        <v>76.384900000000002</v>
      </c>
      <c r="O217" s="8">
        <v>95.161500000000004</v>
      </c>
      <c r="P217" s="8">
        <v>95.252300000000005</v>
      </c>
      <c r="Q217" s="8">
        <v>100</v>
      </c>
      <c r="R217" s="8">
        <v>89.965999999999994</v>
      </c>
      <c r="S217" s="8">
        <v>85.892099999999999</v>
      </c>
      <c r="T217" s="8">
        <v>83.455299999999994</v>
      </c>
      <c r="U217" s="8">
        <v>80.559899999999999</v>
      </c>
      <c r="V217" s="8">
        <v>79.334100000000007</v>
      </c>
      <c r="W217" s="8">
        <v>79.160899999999998</v>
      </c>
      <c r="X217" s="8">
        <v>76.388999999999996</v>
      </c>
      <c r="Y217" s="8">
        <v>76.789100000000005</v>
      </c>
      <c r="Z217" s="8">
        <v>78.491200000000006</v>
      </c>
      <c r="AA217" s="8">
        <v>78.375200000000007</v>
      </c>
      <c r="AB217" s="8">
        <v>78.153300000000002</v>
      </c>
      <c r="AC217" s="8">
        <v>78.3506</v>
      </c>
      <c r="AD217" s="8">
        <v>86.148799999999994</v>
      </c>
      <c r="AE217" s="8">
        <v>90.718299999999999</v>
      </c>
      <c r="AF217" s="8">
        <v>100</v>
      </c>
      <c r="AG217" s="8">
        <v>92.201300000000003</v>
      </c>
      <c r="AH217" s="8">
        <v>90.067999999999998</v>
      </c>
      <c r="AI217" s="8">
        <v>87.008899999999997</v>
      </c>
      <c r="AJ217" s="8">
        <v>87.343999999999994</v>
      </c>
      <c r="AK217" s="8">
        <v>87.823700000000002</v>
      </c>
      <c r="AL217" s="8">
        <v>88.386099999999999</v>
      </c>
      <c r="AM217" s="8">
        <v>88.998099999999994</v>
      </c>
      <c r="AN217" s="8">
        <v>89.480599999999995</v>
      </c>
      <c r="AO217" s="8">
        <v>89.887299999999996</v>
      </c>
      <c r="AP217" s="8">
        <v>90.536500000000004</v>
      </c>
      <c r="AQ217" s="8">
        <v>87.762299999999996</v>
      </c>
      <c r="AR217" s="8">
        <v>88.274000000000001</v>
      </c>
      <c r="AS217" s="8">
        <v>97.361699999999999</v>
      </c>
      <c r="AT217" s="8">
        <v>89.833699999999993</v>
      </c>
    </row>
    <row r="218" spans="1:46" x14ac:dyDescent="0.25">
      <c r="A218" s="27"/>
      <c r="B218" s="8">
        <v>100</v>
      </c>
      <c r="C218" s="8">
        <v>91.735900000000001</v>
      </c>
      <c r="D218" s="8">
        <v>86.454499999999996</v>
      </c>
      <c r="E218" s="8">
        <v>81.642499999999998</v>
      </c>
      <c r="F218" s="8">
        <v>79.812600000000003</v>
      </c>
      <c r="G218" s="8">
        <v>77.765000000000001</v>
      </c>
      <c r="H218" s="8">
        <v>76.592399999999998</v>
      </c>
      <c r="I218" s="8">
        <v>73.326599999999999</v>
      </c>
      <c r="J218" s="8">
        <v>73.396299999999997</v>
      </c>
      <c r="K218" s="8">
        <v>75.319000000000003</v>
      </c>
      <c r="L218" s="8">
        <v>73.644499999999994</v>
      </c>
      <c r="M218" s="8">
        <v>73.167400000000001</v>
      </c>
      <c r="N218" s="8">
        <v>73.106399999999994</v>
      </c>
      <c r="O218" s="8">
        <v>98.618799999999993</v>
      </c>
      <c r="P218" s="8">
        <v>96.152000000000001</v>
      </c>
      <c r="Q218" s="8">
        <v>100</v>
      </c>
      <c r="R218" s="8">
        <v>91.5672</v>
      </c>
      <c r="S218" s="8">
        <v>82.900599999999997</v>
      </c>
      <c r="T218" s="8">
        <v>77.056299999999993</v>
      </c>
      <c r="U218" s="8">
        <v>74.526600000000002</v>
      </c>
      <c r="V218" s="8">
        <v>73.555700000000002</v>
      </c>
      <c r="W218" s="8">
        <v>71.818600000000004</v>
      </c>
      <c r="X218" s="8">
        <v>70.727699999999999</v>
      </c>
      <c r="Y218" s="8">
        <v>69.947199999999995</v>
      </c>
      <c r="Z218" s="8">
        <v>69.570400000000006</v>
      </c>
      <c r="AA218" s="8">
        <v>69.550299999999993</v>
      </c>
      <c r="AB218" s="8">
        <v>68.4816</v>
      </c>
      <c r="AC218" s="8">
        <v>67.722200000000001</v>
      </c>
      <c r="AD218" s="8">
        <v>94.705299999999994</v>
      </c>
      <c r="AE218" s="8">
        <v>97.9499</v>
      </c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</row>
    <row r="219" spans="1:46" x14ac:dyDescent="0.25">
      <c r="A219" s="26"/>
      <c r="B219" s="8">
        <v>100</v>
      </c>
      <c r="C219" s="8">
        <v>91.196899999999999</v>
      </c>
      <c r="D219" s="8">
        <v>86.378799999999998</v>
      </c>
      <c r="E219" s="8">
        <v>84.722300000000004</v>
      </c>
      <c r="F219" s="8">
        <v>83.279300000000006</v>
      </c>
      <c r="G219" s="8">
        <v>82.719800000000006</v>
      </c>
      <c r="H219" s="8">
        <v>81.658500000000004</v>
      </c>
      <c r="I219" s="8">
        <v>81.178600000000003</v>
      </c>
      <c r="J219" s="8">
        <v>81.0762</v>
      </c>
      <c r="K219" s="8">
        <v>81.041899999999998</v>
      </c>
      <c r="L219" s="8">
        <v>80.721599999999995</v>
      </c>
      <c r="M219" s="8">
        <v>80.507000000000005</v>
      </c>
      <c r="N219" s="8">
        <v>80.2149</v>
      </c>
      <c r="O219" s="8">
        <v>98.975899999999996</v>
      </c>
      <c r="P219" s="8">
        <v>99.194000000000003</v>
      </c>
      <c r="Q219" s="8">
        <v>100</v>
      </c>
      <c r="R219" s="8">
        <v>87.588999999999999</v>
      </c>
      <c r="S219" s="8">
        <v>80.829599999999999</v>
      </c>
      <c r="T219" s="8">
        <v>77.255499999999998</v>
      </c>
      <c r="U219" s="8">
        <v>74.313800000000001</v>
      </c>
      <c r="V219" s="8">
        <v>72.650899999999993</v>
      </c>
      <c r="W219" s="8">
        <v>70.839500000000001</v>
      </c>
      <c r="X219" s="8">
        <v>72.88</v>
      </c>
      <c r="Y219" s="8">
        <v>75.430199999999999</v>
      </c>
      <c r="Z219" s="8">
        <v>76.722200000000001</v>
      </c>
      <c r="AA219" s="8">
        <v>78.380200000000002</v>
      </c>
      <c r="AB219" s="8">
        <v>77.885300000000001</v>
      </c>
      <c r="AC219" s="8">
        <v>78.55</v>
      </c>
      <c r="AD219" s="8">
        <v>89.830500000000001</v>
      </c>
      <c r="AE219" s="8">
        <v>86.862200000000001</v>
      </c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</row>
    <row r="220" spans="1:46" x14ac:dyDescent="0.25">
      <c r="A220" s="26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8">
        <v>100</v>
      </c>
      <c r="R220" s="8">
        <v>93.542100000000005</v>
      </c>
      <c r="S220" s="8">
        <v>90.302999999999997</v>
      </c>
      <c r="T220" s="8">
        <v>87.772499999999994</v>
      </c>
      <c r="U220" s="8">
        <v>84.587199999999996</v>
      </c>
      <c r="V220" s="8">
        <v>83.221999999999994</v>
      </c>
      <c r="W220" s="8">
        <v>81.957300000000004</v>
      </c>
      <c r="X220" s="8">
        <v>80.976299999999995</v>
      </c>
      <c r="Y220" s="8">
        <v>79.421899999999994</v>
      </c>
      <c r="Z220" s="8">
        <v>79.525199999999998</v>
      </c>
      <c r="AA220" s="8">
        <v>79.028400000000005</v>
      </c>
      <c r="AB220" s="8">
        <v>78.602900000000005</v>
      </c>
      <c r="AC220" s="8">
        <v>78.558400000000006</v>
      </c>
      <c r="AD220" s="8">
        <v>101.786</v>
      </c>
      <c r="AE220" s="8">
        <v>101.90300000000001</v>
      </c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</row>
    <row r="221" spans="1:46" x14ac:dyDescent="0.25">
      <c r="A221" s="26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</row>
    <row r="222" spans="1:46" x14ac:dyDescent="0.25">
      <c r="A222" s="4" t="s">
        <v>5</v>
      </c>
      <c r="B222" s="11">
        <f>AVERAGE(B207:B220)</f>
        <v>100</v>
      </c>
      <c r="C222" s="11">
        <f t="shared" ref="C222:AT222" si="0">AVERAGE(C207:C220)</f>
        <v>91.084376923076903</v>
      </c>
      <c r="D222" s="11">
        <f t="shared" si="0"/>
        <v>85.302023076923078</v>
      </c>
      <c r="E222" s="11">
        <f t="shared" si="0"/>
        <v>81.03251538461538</v>
      </c>
      <c r="F222" s="11">
        <f t="shared" si="0"/>
        <v>77.269323076923087</v>
      </c>
      <c r="G222" s="11">
        <f t="shared" si="0"/>
        <v>74.827361538461531</v>
      </c>
      <c r="H222" s="11">
        <f t="shared" si="0"/>
        <v>72.89526923076923</v>
      </c>
      <c r="I222" s="11">
        <f t="shared" si="0"/>
        <v>71.832553846153843</v>
      </c>
      <c r="J222" s="11">
        <f t="shared" si="0"/>
        <v>71.75372307692308</v>
      </c>
      <c r="K222" s="11">
        <f t="shared" si="0"/>
        <v>71.586261538461542</v>
      </c>
      <c r="L222" s="11">
        <f t="shared" si="0"/>
        <v>71.323099999999982</v>
      </c>
      <c r="M222" s="11">
        <f t="shared" si="0"/>
        <v>71.600800000000021</v>
      </c>
      <c r="N222" s="11">
        <f t="shared" si="0"/>
        <v>71.954784615384625</v>
      </c>
      <c r="O222" s="11">
        <f t="shared" si="0"/>
        <v>95.041461538461519</v>
      </c>
      <c r="P222" s="11">
        <f t="shared" si="0"/>
        <v>94.954669230769227</v>
      </c>
      <c r="Q222" s="11">
        <f t="shared" si="0"/>
        <v>100</v>
      </c>
      <c r="R222" s="11">
        <f t="shared" si="0"/>
        <v>90.963057142857124</v>
      </c>
      <c r="S222" s="11">
        <f t="shared" si="0"/>
        <v>86.54187142857144</v>
      </c>
      <c r="T222" s="11">
        <f t="shared" si="0"/>
        <v>83.87469999999999</v>
      </c>
      <c r="U222" s="11">
        <f t="shared" si="0"/>
        <v>81.530299999999997</v>
      </c>
      <c r="V222" s="11">
        <f t="shared" si="0"/>
        <v>80.345071428571416</v>
      </c>
      <c r="W222" s="11">
        <f t="shared" si="0"/>
        <v>79.438821428571444</v>
      </c>
      <c r="X222" s="11">
        <f t="shared" si="0"/>
        <v>78.779700000000005</v>
      </c>
      <c r="Y222" s="11">
        <f t="shared" si="0"/>
        <v>78.602107142857136</v>
      </c>
      <c r="Z222" s="11">
        <f t="shared" si="0"/>
        <v>78.258842857142852</v>
      </c>
      <c r="AA222" s="11">
        <f t="shared" si="0"/>
        <v>78.293007142857135</v>
      </c>
      <c r="AB222" s="11">
        <f t="shared" si="0"/>
        <v>77.97614999999999</v>
      </c>
      <c r="AC222" s="11">
        <f t="shared" si="0"/>
        <v>77.850842857142851</v>
      </c>
      <c r="AD222" s="11">
        <f t="shared" si="0"/>
        <v>97.200328571428585</v>
      </c>
      <c r="AE222" s="11">
        <f t="shared" si="0"/>
        <v>97.602492857142849</v>
      </c>
      <c r="AF222" s="11">
        <f t="shared" si="0"/>
        <v>100</v>
      </c>
      <c r="AG222" s="11">
        <f t="shared" si="0"/>
        <v>93.613472727272722</v>
      </c>
      <c r="AH222" s="11">
        <f t="shared" si="0"/>
        <v>90.726081818181811</v>
      </c>
      <c r="AI222" s="11">
        <f t="shared" si="0"/>
        <v>88.057545454545462</v>
      </c>
      <c r="AJ222" s="11">
        <f t="shared" si="0"/>
        <v>86.430654545454544</v>
      </c>
      <c r="AK222" s="11">
        <f t="shared" si="0"/>
        <v>84.870545454545464</v>
      </c>
      <c r="AL222" s="11">
        <f t="shared" si="0"/>
        <v>84.476827272727277</v>
      </c>
      <c r="AM222" s="11">
        <f t="shared" si="0"/>
        <v>84.492900000000006</v>
      </c>
      <c r="AN222" s="11">
        <f t="shared" si="0"/>
        <v>84.671427272727271</v>
      </c>
      <c r="AO222" s="11">
        <f t="shared" si="0"/>
        <v>84.789963636363638</v>
      </c>
      <c r="AP222" s="11">
        <f t="shared" si="0"/>
        <v>85.175745454545464</v>
      </c>
      <c r="AQ222" s="11">
        <f t="shared" si="0"/>
        <v>85.286218181818171</v>
      </c>
      <c r="AR222" s="11">
        <f t="shared" si="0"/>
        <v>85.634199999999993</v>
      </c>
      <c r="AS222" s="11">
        <f t="shared" si="0"/>
        <v>101.98291818181819</v>
      </c>
      <c r="AT222" s="11">
        <f t="shared" si="0"/>
        <v>101.87869090909091</v>
      </c>
    </row>
    <row r="223" spans="1:46" x14ac:dyDescent="0.25">
      <c r="A223" s="4" t="s">
        <v>6</v>
      </c>
      <c r="B223" s="11">
        <f>STDEV(B207:B220)</f>
        <v>0</v>
      </c>
      <c r="C223" s="11">
        <f t="shared" ref="C223:AT223" si="1">STDEV(C207:C220)</f>
        <v>2.414427337263036</v>
      </c>
      <c r="D223" s="11">
        <f t="shared" si="1"/>
        <v>3.7714482002174003</v>
      </c>
      <c r="E223" s="11">
        <f t="shared" si="1"/>
        <v>5.562404466272679</v>
      </c>
      <c r="F223" s="11">
        <f t="shared" si="1"/>
        <v>8.1272059921346429</v>
      </c>
      <c r="G223" s="11">
        <f t="shared" si="1"/>
        <v>10.013787452103141</v>
      </c>
      <c r="H223" s="11">
        <f t="shared" si="1"/>
        <v>11.257933403707357</v>
      </c>
      <c r="I223" s="11">
        <f t="shared" si="1"/>
        <v>11.392216253771435</v>
      </c>
      <c r="J223" s="11">
        <f t="shared" si="1"/>
        <v>11.206230400849471</v>
      </c>
      <c r="K223" s="11">
        <f t="shared" si="1"/>
        <v>10.797187689589833</v>
      </c>
      <c r="L223" s="11">
        <f t="shared" si="1"/>
        <v>10.26843231373074</v>
      </c>
      <c r="M223" s="11">
        <f t="shared" si="1"/>
        <v>10.148058018162738</v>
      </c>
      <c r="N223" s="11">
        <f t="shared" si="1"/>
        <v>9.7865747542099939</v>
      </c>
      <c r="O223" s="11">
        <f t="shared" si="1"/>
        <v>5.4931864710655365</v>
      </c>
      <c r="P223" s="11">
        <f t="shared" si="1"/>
        <v>5.0401307961508035</v>
      </c>
      <c r="Q223" s="11">
        <f t="shared" si="1"/>
        <v>0</v>
      </c>
      <c r="R223" s="11">
        <f t="shared" si="1"/>
        <v>2.2219599985024612</v>
      </c>
      <c r="S223" s="11">
        <f t="shared" si="1"/>
        <v>3.3183322280995258</v>
      </c>
      <c r="T223" s="11">
        <f t="shared" si="1"/>
        <v>4.2633890684795333</v>
      </c>
      <c r="U223" s="11">
        <f t="shared" si="1"/>
        <v>4.6288200159435879</v>
      </c>
      <c r="V223" s="11">
        <f t="shared" si="1"/>
        <v>5.1792850922509759</v>
      </c>
      <c r="W223" s="11">
        <f t="shared" si="1"/>
        <v>5.6299034753548991</v>
      </c>
      <c r="X223" s="11">
        <f t="shared" si="1"/>
        <v>5.7340119392969529</v>
      </c>
      <c r="Y223" s="11">
        <f t="shared" si="1"/>
        <v>5.5829063180478773</v>
      </c>
      <c r="Z223" s="11">
        <f t="shared" si="1"/>
        <v>5.2156815574564366</v>
      </c>
      <c r="AA223" s="11">
        <f t="shared" si="1"/>
        <v>5.1878392286435346</v>
      </c>
      <c r="AB223" s="11">
        <f t="shared" si="1"/>
        <v>5.2586763865137121</v>
      </c>
      <c r="AC223" s="11">
        <f t="shared" si="1"/>
        <v>5.276321680243405</v>
      </c>
      <c r="AD223" s="11">
        <f t="shared" si="1"/>
        <v>4.9619909305142338</v>
      </c>
      <c r="AE223" s="11">
        <f t="shared" si="1"/>
        <v>4.7794419409454205</v>
      </c>
      <c r="AF223" s="11">
        <f t="shared" si="1"/>
        <v>0</v>
      </c>
      <c r="AG223" s="11">
        <f t="shared" si="1"/>
        <v>1.4605439213463647</v>
      </c>
      <c r="AH223" s="11">
        <f t="shared" si="1"/>
        <v>2.4218579714005442</v>
      </c>
      <c r="AI223" s="11">
        <f t="shared" si="1"/>
        <v>2.7676250148326242</v>
      </c>
      <c r="AJ223" s="11">
        <f t="shared" si="1"/>
        <v>2.3758970463231917</v>
      </c>
      <c r="AK223" s="11">
        <f t="shared" si="1"/>
        <v>2.2702407503891027</v>
      </c>
      <c r="AL223" s="11">
        <f t="shared" si="1"/>
        <v>2.3166811684351001</v>
      </c>
      <c r="AM223" s="11">
        <f t="shared" si="1"/>
        <v>2.6902133800128203</v>
      </c>
      <c r="AN223" s="11">
        <f t="shared" si="1"/>
        <v>3.073898223133261</v>
      </c>
      <c r="AO223" s="11">
        <f t="shared" si="1"/>
        <v>3.5394317982616132</v>
      </c>
      <c r="AP223" s="11">
        <f t="shared" si="1"/>
        <v>3.8930256925336741</v>
      </c>
      <c r="AQ223" s="11">
        <f t="shared" si="1"/>
        <v>3.7323987712510518</v>
      </c>
      <c r="AR223" s="11">
        <f t="shared" si="1"/>
        <v>3.8922167912386398</v>
      </c>
      <c r="AS223" s="11">
        <f t="shared" si="1"/>
        <v>3.7338034559462758</v>
      </c>
      <c r="AT223" s="11">
        <f t="shared" si="1"/>
        <v>5.1190921332702244</v>
      </c>
    </row>
    <row r="224" spans="1:46" x14ac:dyDescent="0.25">
      <c r="A224" s="4" t="s">
        <v>7</v>
      </c>
      <c r="B224" s="11">
        <f>B223/B225</f>
        <v>0</v>
      </c>
      <c r="C224" s="11">
        <f t="shared" ref="C224:AT224" si="2">C223/C225</f>
        <v>0.18572517978946432</v>
      </c>
      <c r="D224" s="11">
        <f t="shared" si="2"/>
        <v>0.29011140001672309</v>
      </c>
      <c r="E224" s="11">
        <f t="shared" si="2"/>
        <v>0.42787726663635994</v>
      </c>
      <c r="F224" s="11">
        <f t="shared" si="2"/>
        <v>0.62516969170266479</v>
      </c>
      <c r="G224" s="11">
        <f t="shared" si="2"/>
        <v>0.7702913424694724</v>
      </c>
      <c r="H224" s="11">
        <f t="shared" si="2"/>
        <v>0.86599487720825818</v>
      </c>
      <c r="I224" s="11">
        <f t="shared" si="2"/>
        <v>0.87632432721318732</v>
      </c>
      <c r="J224" s="11">
        <f t="shared" si="2"/>
        <v>0.86201772314226699</v>
      </c>
      <c r="K224" s="11">
        <f t="shared" si="2"/>
        <v>0.83055289919921793</v>
      </c>
      <c r="L224" s="11">
        <f t="shared" si="2"/>
        <v>0.78987940874851847</v>
      </c>
      <c r="M224" s="11">
        <f t="shared" si="2"/>
        <v>0.7806198475509798</v>
      </c>
      <c r="N224" s="11">
        <f t="shared" si="2"/>
        <v>0.75281344263153804</v>
      </c>
      <c r="O224" s="11">
        <f t="shared" si="2"/>
        <v>0.42255280546657975</v>
      </c>
      <c r="P224" s="11">
        <f t="shared" si="2"/>
        <v>0.38770236893467719</v>
      </c>
      <c r="Q224" s="11">
        <f t="shared" si="2"/>
        <v>0</v>
      </c>
      <c r="R224" s="11">
        <f t="shared" si="2"/>
        <v>0.15871142846446151</v>
      </c>
      <c r="S224" s="11">
        <f t="shared" si="2"/>
        <v>0.23702373057853757</v>
      </c>
      <c r="T224" s="11">
        <f t="shared" si="2"/>
        <v>0.30452779060568097</v>
      </c>
      <c r="U224" s="11">
        <f t="shared" si="2"/>
        <v>0.33063000113882773</v>
      </c>
      <c r="V224" s="11">
        <f t="shared" si="2"/>
        <v>0.36994893516078398</v>
      </c>
      <c r="W224" s="11">
        <f t="shared" si="2"/>
        <v>0.40213596252534994</v>
      </c>
      <c r="X224" s="11">
        <f t="shared" si="2"/>
        <v>0.40957228137835378</v>
      </c>
      <c r="Y224" s="11">
        <f t="shared" si="2"/>
        <v>0.39877902271770554</v>
      </c>
      <c r="Z224" s="11">
        <f t="shared" si="2"/>
        <v>0.37254868267545976</v>
      </c>
      <c r="AA224" s="11">
        <f t="shared" si="2"/>
        <v>0.37055994490310962</v>
      </c>
      <c r="AB224" s="11">
        <f t="shared" si="2"/>
        <v>0.37561974189383657</v>
      </c>
      <c r="AC224" s="11">
        <f t="shared" si="2"/>
        <v>0.37688012001738608</v>
      </c>
      <c r="AD224" s="11">
        <f t="shared" si="2"/>
        <v>0.35442792360815956</v>
      </c>
      <c r="AE224" s="11">
        <f t="shared" si="2"/>
        <v>0.34138871006753002</v>
      </c>
      <c r="AF224" s="11">
        <f t="shared" si="2"/>
        <v>0</v>
      </c>
      <c r="AG224" s="11">
        <f t="shared" si="2"/>
        <v>0.1327767201223968</v>
      </c>
      <c r="AH224" s="11">
        <f t="shared" si="2"/>
        <v>0.22016890649095855</v>
      </c>
      <c r="AI224" s="11">
        <f t="shared" si="2"/>
        <v>0.25160227407569313</v>
      </c>
      <c r="AJ224" s="11">
        <f t="shared" si="2"/>
        <v>0.21599064057483561</v>
      </c>
      <c r="AK224" s="11">
        <f t="shared" si="2"/>
        <v>0.20638552276264568</v>
      </c>
      <c r="AL224" s="11">
        <f t="shared" si="2"/>
        <v>0.21060737894864545</v>
      </c>
      <c r="AM224" s="11">
        <f t="shared" si="2"/>
        <v>0.2445648527284382</v>
      </c>
      <c r="AN224" s="11">
        <f t="shared" si="2"/>
        <v>0.27944529301211463</v>
      </c>
      <c r="AO224" s="11">
        <f t="shared" si="2"/>
        <v>0.32176652711469211</v>
      </c>
      <c r="AP224" s="11">
        <f t="shared" si="2"/>
        <v>0.3539114265939704</v>
      </c>
      <c r="AQ224" s="11">
        <f t="shared" si="2"/>
        <v>0.33930897920464109</v>
      </c>
      <c r="AR224" s="11">
        <f t="shared" si="2"/>
        <v>0.35383789011260364</v>
      </c>
      <c r="AS224" s="11">
        <f t="shared" si="2"/>
        <v>0.33943667781329778</v>
      </c>
      <c r="AT224" s="11">
        <f t="shared" si="2"/>
        <v>0.46537201211547496</v>
      </c>
    </row>
    <row r="225" spans="1:46" x14ac:dyDescent="0.25">
      <c r="A225" s="4" t="s">
        <v>8</v>
      </c>
      <c r="B225" s="6">
        <f>COUNT(B207:B220)</f>
        <v>13</v>
      </c>
      <c r="C225" s="6">
        <f t="shared" ref="C225:AT225" si="3">COUNT(C207:C220)</f>
        <v>13</v>
      </c>
      <c r="D225" s="6">
        <f t="shared" si="3"/>
        <v>13</v>
      </c>
      <c r="E225" s="6">
        <f t="shared" si="3"/>
        <v>13</v>
      </c>
      <c r="F225" s="6">
        <f t="shared" si="3"/>
        <v>13</v>
      </c>
      <c r="G225" s="6">
        <f t="shared" si="3"/>
        <v>13</v>
      </c>
      <c r="H225" s="6">
        <f t="shared" si="3"/>
        <v>13</v>
      </c>
      <c r="I225" s="6">
        <f t="shared" si="3"/>
        <v>13</v>
      </c>
      <c r="J225" s="6">
        <f t="shared" si="3"/>
        <v>13</v>
      </c>
      <c r="K225" s="6">
        <f t="shared" si="3"/>
        <v>13</v>
      </c>
      <c r="L225" s="6">
        <f t="shared" si="3"/>
        <v>13</v>
      </c>
      <c r="M225" s="6">
        <f t="shared" si="3"/>
        <v>13</v>
      </c>
      <c r="N225" s="6">
        <f t="shared" si="3"/>
        <v>13</v>
      </c>
      <c r="O225" s="6">
        <f t="shared" si="3"/>
        <v>13</v>
      </c>
      <c r="P225" s="6">
        <f t="shared" si="3"/>
        <v>13</v>
      </c>
      <c r="Q225" s="6">
        <f t="shared" si="3"/>
        <v>14</v>
      </c>
      <c r="R225" s="6">
        <f t="shared" si="3"/>
        <v>14</v>
      </c>
      <c r="S225" s="6">
        <f t="shared" si="3"/>
        <v>14</v>
      </c>
      <c r="T225" s="6">
        <f t="shared" si="3"/>
        <v>14</v>
      </c>
      <c r="U225" s="6">
        <f t="shared" si="3"/>
        <v>14</v>
      </c>
      <c r="V225" s="6">
        <f t="shared" si="3"/>
        <v>14</v>
      </c>
      <c r="W225" s="6">
        <f t="shared" si="3"/>
        <v>14</v>
      </c>
      <c r="X225" s="6">
        <f t="shared" si="3"/>
        <v>14</v>
      </c>
      <c r="Y225" s="6">
        <f t="shared" si="3"/>
        <v>14</v>
      </c>
      <c r="Z225" s="6">
        <f t="shared" si="3"/>
        <v>14</v>
      </c>
      <c r="AA225" s="6">
        <f t="shared" si="3"/>
        <v>14</v>
      </c>
      <c r="AB225" s="6">
        <f t="shared" si="3"/>
        <v>14</v>
      </c>
      <c r="AC225" s="6">
        <f t="shared" si="3"/>
        <v>14</v>
      </c>
      <c r="AD225" s="6">
        <f t="shared" si="3"/>
        <v>14</v>
      </c>
      <c r="AE225" s="6">
        <f t="shared" si="3"/>
        <v>14</v>
      </c>
      <c r="AF225" s="6">
        <f t="shared" si="3"/>
        <v>11</v>
      </c>
      <c r="AG225" s="6">
        <f t="shared" si="3"/>
        <v>11</v>
      </c>
      <c r="AH225" s="6">
        <f t="shared" si="3"/>
        <v>11</v>
      </c>
      <c r="AI225" s="6">
        <f t="shared" si="3"/>
        <v>11</v>
      </c>
      <c r="AJ225" s="6">
        <f t="shared" si="3"/>
        <v>11</v>
      </c>
      <c r="AK225" s="6">
        <f t="shared" si="3"/>
        <v>11</v>
      </c>
      <c r="AL225" s="6">
        <f t="shared" si="3"/>
        <v>11</v>
      </c>
      <c r="AM225" s="6">
        <f t="shared" si="3"/>
        <v>11</v>
      </c>
      <c r="AN225" s="6">
        <f t="shared" si="3"/>
        <v>11</v>
      </c>
      <c r="AO225" s="6">
        <f t="shared" si="3"/>
        <v>11</v>
      </c>
      <c r="AP225" s="6">
        <f t="shared" si="3"/>
        <v>11</v>
      </c>
      <c r="AQ225" s="6">
        <f t="shared" si="3"/>
        <v>11</v>
      </c>
      <c r="AR225" s="6">
        <f t="shared" si="3"/>
        <v>11</v>
      </c>
      <c r="AS225" s="6">
        <f t="shared" si="3"/>
        <v>11</v>
      </c>
      <c r="AT225" s="6">
        <f t="shared" si="3"/>
        <v>11</v>
      </c>
    </row>
    <row r="227" spans="1:46" x14ac:dyDescent="0.25">
      <c r="O227" t="s">
        <v>41</v>
      </c>
      <c r="P227" t="s">
        <v>42</v>
      </c>
      <c r="Q227" s="29" t="s">
        <v>40</v>
      </c>
      <c r="R227" s="29">
        <v>0.99819999999999998</v>
      </c>
      <c r="S227" s="29">
        <v>0.83199999999999996</v>
      </c>
      <c r="T227" s="29">
        <v>0.3871</v>
      </c>
      <c r="U227" s="29">
        <v>0.12479999999999999</v>
      </c>
      <c r="V227" s="29">
        <v>3.3300000000000003E-2</v>
      </c>
      <c r="W227" s="29">
        <v>9.1999999999999998E-3</v>
      </c>
      <c r="X227" s="29">
        <v>5.3E-3</v>
      </c>
      <c r="Y227" s="29">
        <v>6.1000000000000004E-3</v>
      </c>
      <c r="Z227" s="29">
        <v>7.7000000000000002E-3</v>
      </c>
      <c r="AA227" s="29">
        <v>5.1000000000000004E-3</v>
      </c>
      <c r="AB227" s="29">
        <v>1.15E-2</v>
      </c>
      <c r="AC227" s="29">
        <v>2.12E-2</v>
      </c>
      <c r="AD227" s="29">
        <v>0.57540000000000002</v>
      </c>
      <c r="AE227" s="29">
        <v>0.43780000000000002</v>
      </c>
    </row>
  </sheetData>
  <mergeCells count="31">
    <mergeCell ref="B57:C57"/>
    <mergeCell ref="B1:C1"/>
    <mergeCell ref="B2:C2"/>
    <mergeCell ref="B3:C3"/>
    <mergeCell ref="B20:C20"/>
    <mergeCell ref="B21:C21"/>
    <mergeCell ref="B22:C22"/>
    <mergeCell ref="B37:C37"/>
    <mergeCell ref="B38:C38"/>
    <mergeCell ref="B39:C39"/>
    <mergeCell ref="B55:C55"/>
    <mergeCell ref="B56:C56"/>
    <mergeCell ref="B178:C178"/>
    <mergeCell ref="B72:C72"/>
    <mergeCell ref="B73:C73"/>
    <mergeCell ref="B74:C74"/>
    <mergeCell ref="B98:E98"/>
    <mergeCell ref="B99:E99"/>
    <mergeCell ref="B100:C100"/>
    <mergeCell ref="D100:E100"/>
    <mergeCell ref="B125:C125"/>
    <mergeCell ref="B126:C126"/>
    <mergeCell ref="B151:C151"/>
    <mergeCell ref="B153:C153"/>
    <mergeCell ref="B177:C177"/>
    <mergeCell ref="B179:C179"/>
    <mergeCell ref="B203:AT203"/>
    <mergeCell ref="B204:AT204"/>
    <mergeCell ref="B205:P205"/>
    <mergeCell ref="Q205:AE205"/>
    <mergeCell ref="AF205:AT20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D7C680-A8C7-4963-B17E-A06FB4884B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5A87B5-E700-473E-9E77-293E8F7BA4C8}"/>
</file>

<file path=customXml/itemProps3.xml><?xml version="1.0" encoding="utf-8"?>
<ds:datastoreItem xmlns:ds="http://schemas.openxmlformats.org/officeDocument/2006/customXml" ds:itemID="{4FCFD233-7869-4BC4-B409-C8915B8D11DD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2023-12-15T09:18:38Z</dcterms:created>
  <dcterms:modified xsi:type="dcterms:W3CDTF">2023-12-22T09:43:59Z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2023-12-15T09:18:39Z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9a7a4093-3a73-44bb-a12c-6acbd92ec1ea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