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.sharepoint.com/teams/TrigoPaperreviews/Shared Documents/Revisions/revised manuscript/Final re-submission Dec2023/Source data files and supplement. tables/"/>
    </mc:Choice>
  </mc:AlternateContent>
  <xr:revisionPtr revIDLastSave="250" documentId="8_{2DE7BF54-68BE-4577-A6C2-9DE40CE610E0}" xr6:coauthVersionLast="47" xr6:coauthVersionMax="47" xr10:uidLastSave="{30699FDB-33CC-4B74-A996-DF88110A5178}"/>
  <bookViews>
    <workbookView xWindow="-120" yWindow="-120" windowWidth="29040" windowHeight="15840" xr2:uid="{1272A7C2-5ACF-479E-BCF1-392070D40F58}"/>
  </bookViews>
  <sheets>
    <sheet name="Extended data 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7" i="1" l="1"/>
  <c r="C477" i="1"/>
  <c r="B477" i="1"/>
  <c r="D475" i="1"/>
  <c r="C475" i="1"/>
  <c r="B475" i="1"/>
  <c r="D474" i="1"/>
  <c r="C474" i="1"/>
  <c r="B474" i="1"/>
  <c r="D455" i="1"/>
  <c r="C455" i="1"/>
  <c r="B455" i="1"/>
  <c r="D453" i="1"/>
  <c r="C453" i="1"/>
  <c r="B453" i="1"/>
  <c r="D452" i="1"/>
  <c r="C452" i="1"/>
  <c r="B452" i="1"/>
  <c r="D433" i="1"/>
  <c r="C433" i="1"/>
  <c r="B433" i="1"/>
  <c r="D431" i="1"/>
  <c r="C431" i="1"/>
  <c r="B431" i="1"/>
  <c r="D430" i="1"/>
  <c r="C430" i="1"/>
  <c r="B430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C383" i="1"/>
  <c r="B383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C381" i="1"/>
  <c r="B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C380" i="1"/>
  <c r="B380" i="1"/>
  <c r="V365" i="1"/>
  <c r="U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C365" i="1"/>
  <c r="B365" i="1"/>
  <c r="V363" i="1"/>
  <c r="U363" i="1"/>
  <c r="T363" i="1"/>
  <c r="S363" i="1"/>
  <c r="R363" i="1"/>
  <c r="Q363" i="1"/>
  <c r="P363" i="1"/>
  <c r="O363" i="1"/>
  <c r="N363" i="1"/>
  <c r="M363" i="1"/>
  <c r="L363" i="1"/>
  <c r="L364" i="1" s="1"/>
  <c r="K363" i="1"/>
  <c r="J363" i="1"/>
  <c r="I363" i="1"/>
  <c r="H363" i="1"/>
  <c r="G363" i="1"/>
  <c r="F363" i="1"/>
  <c r="E363" i="1"/>
  <c r="D363" i="1"/>
  <c r="D364" i="1" s="1"/>
  <c r="C363" i="1"/>
  <c r="B363" i="1"/>
  <c r="V362" i="1"/>
  <c r="U362" i="1"/>
  <c r="T362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C362" i="1"/>
  <c r="B362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B349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C347" i="1"/>
  <c r="B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B34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C325" i="1"/>
  <c r="B325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C323" i="1"/>
  <c r="B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C322" i="1"/>
  <c r="B322" i="1"/>
  <c r="D308" i="1"/>
  <c r="C308" i="1"/>
  <c r="B308" i="1"/>
  <c r="D306" i="1"/>
  <c r="C306" i="1"/>
  <c r="B306" i="1"/>
  <c r="D305" i="1"/>
  <c r="C305" i="1"/>
  <c r="B305" i="1"/>
  <c r="D292" i="1"/>
  <c r="C292" i="1"/>
  <c r="B292" i="1"/>
  <c r="D290" i="1"/>
  <c r="C290" i="1"/>
  <c r="B290" i="1"/>
  <c r="D289" i="1"/>
  <c r="C289" i="1"/>
  <c r="B289" i="1"/>
  <c r="D276" i="1"/>
  <c r="C276" i="1"/>
  <c r="B276" i="1"/>
  <c r="D274" i="1"/>
  <c r="C274" i="1"/>
  <c r="B274" i="1"/>
  <c r="D273" i="1"/>
  <c r="C273" i="1"/>
  <c r="B273" i="1"/>
  <c r="I258" i="1"/>
  <c r="H258" i="1"/>
  <c r="G258" i="1"/>
  <c r="F258" i="1"/>
  <c r="E258" i="1"/>
  <c r="D258" i="1"/>
  <c r="C258" i="1"/>
  <c r="B258" i="1"/>
  <c r="I256" i="1"/>
  <c r="I257" i="1" s="1"/>
  <c r="H256" i="1"/>
  <c r="H257" i="1" s="1"/>
  <c r="G256" i="1"/>
  <c r="G257" i="1" s="1"/>
  <c r="F256" i="1"/>
  <c r="E256" i="1"/>
  <c r="E257" i="1" s="1"/>
  <c r="D256" i="1"/>
  <c r="D257" i="1" s="1"/>
  <c r="C256" i="1"/>
  <c r="C257" i="1" s="1"/>
  <c r="B256" i="1"/>
  <c r="I255" i="1"/>
  <c r="H255" i="1"/>
  <c r="G255" i="1"/>
  <c r="F255" i="1"/>
  <c r="E255" i="1"/>
  <c r="D255" i="1"/>
  <c r="C255" i="1"/>
  <c r="B255" i="1"/>
  <c r="I242" i="1"/>
  <c r="H242" i="1"/>
  <c r="G242" i="1"/>
  <c r="F242" i="1"/>
  <c r="E242" i="1"/>
  <c r="D242" i="1"/>
  <c r="C242" i="1"/>
  <c r="B242" i="1"/>
  <c r="I240" i="1"/>
  <c r="H240" i="1"/>
  <c r="H241" i="1" s="1"/>
  <c r="G240" i="1"/>
  <c r="F240" i="1"/>
  <c r="E240" i="1"/>
  <c r="E241" i="1" s="1"/>
  <c r="D240" i="1"/>
  <c r="D241" i="1" s="1"/>
  <c r="C240" i="1"/>
  <c r="C241" i="1" s="1"/>
  <c r="B240" i="1"/>
  <c r="I239" i="1"/>
  <c r="H239" i="1"/>
  <c r="G239" i="1"/>
  <c r="F239" i="1"/>
  <c r="E239" i="1"/>
  <c r="D239" i="1"/>
  <c r="C239" i="1"/>
  <c r="B239" i="1"/>
  <c r="H228" i="1"/>
  <c r="G228" i="1"/>
  <c r="F228" i="1"/>
  <c r="E228" i="1"/>
  <c r="D228" i="1"/>
  <c r="C228" i="1"/>
  <c r="B228" i="1"/>
  <c r="H226" i="1"/>
  <c r="G226" i="1"/>
  <c r="F226" i="1"/>
  <c r="E226" i="1"/>
  <c r="D226" i="1"/>
  <c r="C226" i="1"/>
  <c r="B226" i="1"/>
  <c r="H225" i="1"/>
  <c r="G225" i="1"/>
  <c r="F225" i="1"/>
  <c r="E225" i="1"/>
  <c r="D225" i="1"/>
  <c r="C225" i="1"/>
  <c r="B225" i="1"/>
  <c r="G207" i="1"/>
  <c r="F207" i="1"/>
  <c r="E207" i="1"/>
  <c r="D207" i="1"/>
  <c r="C207" i="1"/>
  <c r="B207" i="1"/>
  <c r="G205" i="1"/>
  <c r="F205" i="1"/>
  <c r="E205" i="1"/>
  <c r="D205" i="1"/>
  <c r="C205" i="1"/>
  <c r="B205" i="1"/>
  <c r="G204" i="1"/>
  <c r="F204" i="1"/>
  <c r="E204" i="1"/>
  <c r="D204" i="1"/>
  <c r="C204" i="1"/>
  <c r="B204" i="1"/>
  <c r="J188" i="1"/>
  <c r="I188" i="1"/>
  <c r="H188" i="1"/>
  <c r="G188" i="1"/>
  <c r="J186" i="1"/>
  <c r="I186" i="1"/>
  <c r="H186" i="1"/>
  <c r="G186" i="1"/>
  <c r="J185" i="1"/>
  <c r="I185" i="1"/>
  <c r="H185" i="1"/>
  <c r="G185" i="1"/>
  <c r="C185" i="1"/>
  <c r="B185" i="1"/>
  <c r="C183" i="1"/>
  <c r="B183" i="1"/>
  <c r="C182" i="1"/>
  <c r="B182" i="1"/>
  <c r="G169" i="1"/>
  <c r="F169" i="1"/>
  <c r="E169" i="1"/>
  <c r="D169" i="1"/>
  <c r="C169" i="1"/>
  <c r="B169" i="1"/>
  <c r="G167" i="1"/>
  <c r="F167" i="1"/>
  <c r="E167" i="1"/>
  <c r="D167" i="1"/>
  <c r="C167" i="1"/>
  <c r="B167" i="1"/>
  <c r="G166" i="1"/>
  <c r="F166" i="1"/>
  <c r="E166" i="1"/>
  <c r="D166" i="1"/>
  <c r="C166" i="1"/>
  <c r="B166" i="1"/>
  <c r="G153" i="1"/>
  <c r="F153" i="1"/>
  <c r="E153" i="1"/>
  <c r="D153" i="1"/>
  <c r="C153" i="1"/>
  <c r="B153" i="1"/>
  <c r="G151" i="1"/>
  <c r="F151" i="1"/>
  <c r="E151" i="1"/>
  <c r="D151" i="1"/>
  <c r="C151" i="1"/>
  <c r="B151" i="1"/>
  <c r="G150" i="1"/>
  <c r="F150" i="1"/>
  <c r="E150" i="1"/>
  <c r="D150" i="1"/>
  <c r="C150" i="1"/>
  <c r="B150" i="1"/>
  <c r="G137" i="1"/>
  <c r="F137" i="1"/>
  <c r="E137" i="1"/>
  <c r="D137" i="1"/>
  <c r="C137" i="1"/>
  <c r="B137" i="1"/>
  <c r="G135" i="1"/>
  <c r="F135" i="1"/>
  <c r="E135" i="1"/>
  <c r="D135" i="1"/>
  <c r="C135" i="1"/>
  <c r="B135" i="1"/>
  <c r="G134" i="1"/>
  <c r="F134" i="1"/>
  <c r="E134" i="1"/>
  <c r="D134" i="1"/>
  <c r="C134" i="1"/>
  <c r="B134" i="1"/>
  <c r="D121" i="1"/>
  <c r="C121" i="1"/>
  <c r="B121" i="1"/>
  <c r="D119" i="1"/>
  <c r="C119" i="1"/>
  <c r="B119" i="1"/>
  <c r="D118" i="1"/>
  <c r="C118" i="1"/>
  <c r="B118" i="1"/>
  <c r="D105" i="1"/>
  <c r="C105" i="1"/>
  <c r="B105" i="1"/>
  <c r="D103" i="1"/>
  <c r="C103" i="1"/>
  <c r="B103" i="1"/>
  <c r="D102" i="1"/>
  <c r="C102" i="1"/>
  <c r="B102" i="1"/>
  <c r="D89" i="1"/>
  <c r="C89" i="1"/>
  <c r="B89" i="1"/>
  <c r="D87" i="1"/>
  <c r="C87" i="1"/>
  <c r="B87" i="1"/>
  <c r="D86" i="1"/>
  <c r="C86" i="1"/>
  <c r="B86" i="1"/>
  <c r="D73" i="1"/>
  <c r="C73" i="1"/>
  <c r="B73" i="1"/>
  <c r="D71" i="1"/>
  <c r="C71" i="1"/>
  <c r="B71" i="1"/>
  <c r="D70" i="1"/>
  <c r="C70" i="1"/>
  <c r="B70" i="1"/>
  <c r="D58" i="1"/>
  <c r="C58" i="1"/>
  <c r="D56" i="1"/>
  <c r="C56" i="1"/>
  <c r="B56" i="1"/>
  <c r="B57" i="1" s="1"/>
  <c r="D55" i="1"/>
  <c r="C55" i="1"/>
  <c r="B55" i="1"/>
  <c r="D43" i="1"/>
  <c r="D41" i="1"/>
  <c r="C41" i="1"/>
  <c r="C42" i="1" s="1"/>
  <c r="B41" i="1"/>
  <c r="B42" i="1" s="1"/>
  <c r="D40" i="1"/>
  <c r="C40" i="1"/>
  <c r="B40" i="1"/>
  <c r="C28" i="1"/>
  <c r="D26" i="1"/>
  <c r="D27" i="1" s="1"/>
  <c r="C26" i="1"/>
  <c r="B26" i="1"/>
  <c r="B27" i="1" s="1"/>
  <c r="C25" i="1"/>
  <c r="D13" i="1"/>
  <c r="C13" i="1"/>
  <c r="D11" i="1"/>
  <c r="C11" i="1"/>
  <c r="B11" i="1"/>
  <c r="B12" i="1" s="1"/>
  <c r="D10" i="1"/>
  <c r="C10" i="1"/>
  <c r="B10" i="1"/>
  <c r="D307" i="1" l="1"/>
  <c r="D454" i="1"/>
  <c r="C476" i="1"/>
  <c r="I241" i="1"/>
  <c r="G241" i="1"/>
  <c r="B241" i="1"/>
  <c r="E364" i="1"/>
  <c r="M364" i="1"/>
  <c r="U364" i="1"/>
  <c r="F241" i="1"/>
  <c r="B257" i="1"/>
  <c r="B432" i="1"/>
  <c r="D227" i="1"/>
  <c r="D120" i="1"/>
  <c r="D168" i="1"/>
  <c r="B476" i="1"/>
  <c r="D476" i="1"/>
  <c r="C57" i="1"/>
  <c r="F206" i="1"/>
  <c r="F257" i="1"/>
  <c r="E227" i="1"/>
  <c r="H348" i="1"/>
  <c r="P348" i="1"/>
  <c r="G227" i="1"/>
  <c r="C206" i="1"/>
  <c r="H227" i="1"/>
  <c r="G382" i="1"/>
  <c r="O382" i="1"/>
  <c r="B152" i="1"/>
  <c r="D348" i="1"/>
  <c r="L348" i="1"/>
  <c r="C152" i="1"/>
  <c r="B275" i="1"/>
  <c r="F227" i="1"/>
  <c r="F364" i="1"/>
  <c r="N364" i="1"/>
  <c r="V364" i="1"/>
  <c r="F168" i="1"/>
  <c r="D57" i="1"/>
  <c r="B104" i="1"/>
  <c r="C184" i="1"/>
  <c r="H382" i="1"/>
  <c r="D42" i="1"/>
  <c r="O324" i="1"/>
  <c r="G364" i="1"/>
  <c r="D88" i="1"/>
  <c r="L382" i="1"/>
  <c r="G136" i="1"/>
  <c r="B168" i="1"/>
  <c r="B324" i="1"/>
  <c r="J324" i="1"/>
  <c r="G324" i="1"/>
  <c r="O364" i="1"/>
  <c r="D382" i="1"/>
  <c r="B136" i="1"/>
  <c r="C275" i="1"/>
  <c r="D324" i="1"/>
  <c r="I382" i="1"/>
  <c r="T364" i="1"/>
  <c r="C136" i="1"/>
  <c r="C104" i="1"/>
  <c r="B206" i="1"/>
  <c r="D275" i="1"/>
  <c r="L324" i="1"/>
  <c r="G348" i="1"/>
  <c r="O348" i="1"/>
  <c r="D104" i="1"/>
  <c r="B120" i="1"/>
  <c r="F136" i="1"/>
  <c r="I348" i="1"/>
  <c r="C120" i="1"/>
  <c r="E152" i="1"/>
  <c r="B184" i="1"/>
  <c r="G187" i="1"/>
  <c r="D206" i="1"/>
  <c r="B291" i="1"/>
  <c r="F324" i="1"/>
  <c r="N324" i="1"/>
  <c r="P382" i="1"/>
  <c r="F152" i="1"/>
  <c r="B72" i="1"/>
  <c r="C168" i="1"/>
  <c r="B227" i="1"/>
  <c r="H324" i="1"/>
  <c r="P324" i="1"/>
  <c r="C88" i="1"/>
  <c r="J187" i="1"/>
  <c r="G206" i="1"/>
  <c r="D291" i="1"/>
  <c r="B307" i="1"/>
  <c r="I324" i="1"/>
  <c r="C348" i="1"/>
  <c r="K348" i="1"/>
  <c r="B382" i="1"/>
  <c r="J382" i="1"/>
  <c r="C454" i="1"/>
  <c r="E136" i="1"/>
  <c r="D12" i="1"/>
  <c r="C307" i="1"/>
  <c r="E324" i="1"/>
  <c r="M324" i="1"/>
  <c r="C382" i="1"/>
  <c r="K382" i="1"/>
  <c r="D136" i="1"/>
  <c r="G152" i="1"/>
  <c r="C227" i="1"/>
  <c r="H364" i="1"/>
  <c r="P364" i="1"/>
  <c r="E348" i="1"/>
  <c r="Q364" i="1"/>
  <c r="C27" i="1"/>
  <c r="C72" i="1"/>
  <c r="E168" i="1"/>
  <c r="H187" i="1"/>
  <c r="F348" i="1"/>
  <c r="N348" i="1"/>
  <c r="B364" i="1"/>
  <c r="J364" i="1"/>
  <c r="R364" i="1"/>
  <c r="E382" i="1"/>
  <c r="M382" i="1"/>
  <c r="C432" i="1"/>
  <c r="M348" i="1"/>
  <c r="I364" i="1"/>
  <c r="C12" i="1"/>
  <c r="D72" i="1"/>
  <c r="B88" i="1"/>
  <c r="D152" i="1"/>
  <c r="G168" i="1"/>
  <c r="I187" i="1"/>
  <c r="E206" i="1"/>
  <c r="C291" i="1"/>
  <c r="C324" i="1"/>
  <c r="K324" i="1"/>
  <c r="B348" i="1"/>
  <c r="J348" i="1"/>
  <c r="C364" i="1"/>
  <c r="K364" i="1"/>
  <c r="S364" i="1"/>
  <c r="F382" i="1"/>
  <c r="N382" i="1"/>
  <c r="D432" i="1"/>
  <c r="B454" i="1"/>
</calcChain>
</file>

<file path=xl/sharedStrings.xml><?xml version="1.0" encoding="utf-8"?>
<sst xmlns="http://schemas.openxmlformats.org/spreadsheetml/2006/main" count="781" uniqueCount="152">
  <si>
    <t>Ext figure 2a</t>
  </si>
  <si>
    <t>Trigonelline (nmol/g)</t>
  </si>
  <si>
    <t>Liver</t>
  </si>
  <si>
    <t>control</t>
  </si>
  <si>
    <t>Trig (2h)</t>
  </si>
  <si>
    <t>Trig (o/n)</t>
  </si>
  <si>
    <t>&lt;LOQ</t>
  </si>
  <si>
    <t>avg</t>
  </si>
  <si>
    <t>SD</t>
  </si>
  <si>
    <t>sem</t>
  </si>
  <si>
    <t>n</t>
  </si>
  <si>
    <t>Gastrocnemius</t>
  </si>
  <si>
    <t>Kidney</t>
  </si>
  <si>
    <t>&gt;ULOQ</t>
  </si>
  <si>
    <t>Plasma</t>
  </si>
  <si>
    <t>&lt;LLOQ</t>
  </si>
  <si>
    <t>LLOQ</t>
  </si>
  <si>
    <t>10 uM</t>
  </si>
  <si>
    <t>Urine</t>
  </si>
  <si>
    <t>ULOQ</t>
  </si>
  <si>
    <t>1000 uM</t>
  </si>
  <si>
    <t>Ext figure 2b</t>
  </si>
  <si>
    <t xml:space="preserve"> NAD+ levels (% control)</t>
  </si>
  <si>
    <t>Gastro</t>
  </si>
  <si>
    <t>Ext figure 2c</t>
  </si>
  <si>
    <t xml:space="preserve"> NAD+ (relative abundance)</t>
  </si>
  <si>
    <t>NAD M0</t>
  </si>
  <si>
    <t>NAD M+1</t>
  </si>
  <si>
    <t>Whole blood</t>
  </si>
  <si>
    <t>Ext figure 2d</t>
  </si>
  <si>
    <t>Ext figure 2e</t>
  </si>
  <si>
    <t>mRNA levels (relative units)</t>
  </si>
  <si>
    <t>HSMM NAD+ (% control)</t>
  </si>
  <si>
    <t>scramble</t>
  </si>
  <si>
    <t>NAPRT shRNA</t>
  </si>
  <si>
    <t>Control</t>
  </si>
  <si>
    <t>NA</t>
  </si>
  <si>
    <t>Ext figure 2f</t>
  </si>
  <si>
    <t>untreated</t>
  </si>
  <si>
    <t>FK866 (100nM)</t>
  </si>
  <si>
    <t>Trig</t>
  </si>
  <si>
    <t>NR</t>
  </si>
  <si>
    <t>Ext figure 2g</t>
  </si>
  <si>
    <t>FK866</t>
  </si>
  <si>
    <t>2OHNA</t>
  </si>
  <si>
    <t>Ext figure 2h</t>
  </si>
  <si>
    <t>Trigeonlline (AU)</t>
  </si>
  <si>
    <t>Ext figure 2i</t>
  </si>
  <si>
    <t>NAM (AU)</t>
  </si>
  <si>
    <t>Ext figure 2k</t>
  </si>
  <si>
    <t>Trigonelline (AU)</t>
  </si>
  <si>
    <t>WT</t>
  </si>
  <si>
    <t>WT + trig</t>
  </si>
  <si>
    <t>Naprt KO + Trig</t>
  </si>
  <si>
    <t xml:space="preserve"> </t>
  </si>
  <si>
    <t>Ext figure 2l</t>
  </si>
  <si>
    <t>NR (AU)</t>
  </si>
  <si>
    <t>NMN (AU)</t>
  </si>
  <si>
    <t>NAD+ (AU)</t>
  </si>
  <si>
    <t>mNAM (AU)</t>
  </si>
  <si>
    <t>Ext figure 2m</t>
  </si>
  <si>
    <t>Blood</t>
  </si>
  <si>
    <t>Ext figure 2n</t>
  </si>
  <si>
    <t>NA (AU)</t>
  </si>
  <si>
    <t>NAMN (AU)</t>
  </si>
  <si>
    <t>Ext figure 2o</t>
  </si>
  <si>
    <t>Relative mRNA levels</t>
  </si>
  <si>
    <t>muscle</t>
  </si>
  <si>
    <t xml:space="preserve">Nampt </t>
  </si>
  <si>
    <t>Nrk1</t>
  </si>
  <si>
    <t>Nampt</t>
  </si>
  <si>
    <t>Nrk2</t>
  </si>
  <si>
    <t>Ext figure 2p</t>
  </si>
  <si>
    <t>Annexin staining</t>
  </si>
  <si>
    <t>time (h)</t>
  </si>
  <si>
    <t>Staurosporin</t>
  </si>
  <si>
    <t>Ext figure 2q</t>
  </si>
  <si>
    <t>Ext figure 2r</t>
  </si>
  <si>
    <r>
      <t>HSMM Complex I activity (pmol/min/10</t>
    </r>
    <r>
      <rPr>
        <vertAlign val="superscript"/>
        <sz val="10"/>
        <color theme="1"/>
        <rFont val="Arial"/>
        <family val="2"/>
      </rPr>
      <t xml:space="preserve">4 </t>
    </r>
    <r>
      <rPr>
        <sz val="10"/>
        <color theme="1"/>
        <rFont val="Arial"/>
        <family val="2"/>
      </rPr>
      <t>cells)</t>
    </r>
  </si>
  <si>
    <t>Trig uM</t>
  </si>
  <si>
    <t>GPR109a activity (relative to control)</t>
  </si>
  <si>
    <t>NA uM</t>
  </si>
  <si>
    <r>
      <t>HSMM Complex II activity (pmol/min/10</t>
    </r>
    <r>
      <rPr>
        <vertAlign val="superscript"/>
        <sz val="10"/>
        <color theme="1"/>
        <rFont val="Arial"/>
        <family val="2"/>
      </rPr>
      <t xml:space="preserve">4 </t>
    </r>
    <r>
      <rPr>
        <sz val="10"/>
        <color theme="1"/>
        <rFont val="Arial"/>
        <family val="2"/>
      </rPr>
      <t>cells)</t>
    </r>
  </si>
  <si>
    <r>
      <t>HSMM Complex IV activity (pmol/min/10</t>
    </r>
    <r>
      <rPr>
        <vertAlign val="superscript"/>
        <sz val="10"/>
        <color theme="1"/>
        <rFont val="Arial"/>
        <family val="2"/>
      </rPr>
      <t xml:space="preserve">4 </t>
    </r>
    <r>
      <rPr>
        <sz val="10"/>
        <color theme="1"/>
        <rFont val="Arial"/>
        <family val="2"/>
      </rPr>
      <t>cells)</t>
    </r>
  </si>
  <si>
    <t>ANOVA summary</t>
  </si>
  <si>
    <t>F</t>
  </si>
  <si>
    <t>P value</t>
  </si>
  <si>
    <t>&lt;0,0001</t>
  </si>
  <si>
    <t>P value summary</t>
  </si>
  <si>
    <t>****</t>
  </si>
  <si>
    <t>Šídák's multiple comparisons test</t>
  </si>
  <si>
    <t>Adjusted P Value</t>
  </si>
  <si>
    <t>Control vs. Trig 2h</t>
  </si>
  <si>
    <t>A-B</t>
  </si>
  <si>
    <t>Control vs. Trig o/n</t>
  </si>
  <si>
    <t>ns</t>
  </si>
  <si>
    <t>A-C</t>
  </si>
  <si>
    <t>Trig 2h vs. Trig o/n</t>
  </si>
  <si>
    <t>B-C</t>
  </si>
  <si>
    <t>a</t>
  </si>
  <si>
    <t>b</t>
  </si>
  <si>
    <t>c</t>
  </si>
  <si>
    <t>&gt;0,9999</t>
  </si>
  <si>
    <t>trig vs. trig o/n</t>
  </si>
  <si>
    <t>*</t>
  </si>
  <si>
    <t>control vs. trig</t>
  </si>
  <si>
    <t>control vs. trig o/n</t>
  </si>
  <si>
    <t>***</t>
  </si>
  <si>
    <t>**</t>
  </si>
  <si>
    <t>Trigonelline (mmol/L)</t>
  </si>
  <si>
    <t>control vs. Trig (2h)</t>
  </si>
  <si>
    <t>control vs. Trig (o/n)</t>
  </si>
  <si>
    <t>Trig (2h) vs. Trig (o/n)</t>
  </si>
  <si>
    <t>Ttest</t>
  </si>
  <si>
    <t>Uncorrected Fisher's LSD</t>
  </si>
  <si>
    <t>&lt;0.0001</t>
  </si>
  <si>
    <t>One-tail</t>
  </si>
  <si>
    <t>Control vs. Control</t>
  </si>
  <si>
    <t>Control vs. Trig</t>
  </si>
  <si>
    <t>Control vs. NR</t>
  </si>
  <si>
    <t>A-D</t>
  </si>
  <si>
    <t>B-D</t>
  </si>
  <si>
    <t>E-F</t>
  </si>
  <si>
    <t>E-G</t>
  </si>
  <si>
    <t>Trig vs. NR</t>
  </si>
  <si>
    <t>F-G</t>
  </si>
  <si>
    <t>d</t>
  </si>
  <si>
    <t>e</t>
  </si>
  <si>
    <t>f</t>
  </si>
  <si>
    <t>g</t>
  </si>
  <si>
    <t>control vs. Trig</t>
  </si>
  <si>
    <t>control vs. NR</t>
  </si>
  <si>
    <t>D-E</t>
  </si>
  <si>
    <t>D-F</t>
  </si>
  <si>
    <t>control vs. control</t>
  </si>
  <si>
    <t>A-E</t>
  </si>
  <si>
    <t>A-G</t>
  </si>
  <si>
    <t>C-D</t>
  </si>
  <si>
    <t>G-H</t>
  </si>
  <si>
    <t>h</t>
  </si>
  <si>
    <t>WT vs. WT + trig</t>
  </si>
  <si>
    <t>WT vs. Naprt KO + Trig</t>
  </si>
  <si>
    <t>WT + trig vs. Naprt KO + Trig</t>
  </si>
  <si>
    <t>P-value</t>
  </si>
  <si>
    <t>NMN</t>
  </si>
  <si>
    <t>NAD+</t>
  </si>
  <si>
    <t>NAM</t>
  </si>
  <si>
    <t>mNAM</t>
  </si>
  <si>
    <t>NAMN</t>
  </si>
  <si>
    <t>Muscle</t>
  </si>
  <si>
    <t>p&lt;0.0001</t>
  </si>
  <si>
    <t>Trig vs. Trig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</si>
</sst>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3" fillId="0" borderId="3" xfId="0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/>
    <xf numFmtId="0" fontId="3" fillId="0" borderId="1" xfId="0" applyFont="1" applyBorder="1" applyAlignment="1">
      <alignment horizontal="right"/>
    </xf>
    <xf numFmtId="164" fontId="0" fillId="2" borderId="0" xfId="0" applyNumberFormat="1" applyFill="1" applyAlignment="1">
      <alignment horizontal="center"/>
    </xf>
    <xf numFmtId="0" fontId="3" fillId="0" borderId="2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0" fontId="2" fillId="0" borderId="0" xfId="0" applyFont="1"/>
    <xf numFmtId="164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6" fontId="0" fillId="2" borderId="0" xfId="0" applyNumberFormat="1" applyFill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1" fillId="0" borderId="0" xfId="0" applyFont="1"/>
    <xf numFmtId="0" fontId="10" fillId="0" borderId="1" xfId="0" applyFont="1" applyBorder="1" applyAlignment="1">
      <alignment horizontal="center"/>
    </xf>
    <xf numFmtId="166" fontId="9" fillId="0" borderId="1" xfId="0" applyNumberFormat="1" applyFont="1" applyBorder="1"/>
    <xf numFmtId="0" fontId="0" fillId="0" borderId="0" xfId="0" applyAlignment="1">
      <alignment vertical="center" textRotation="90" wrapText="1"/>
    </xf>
    <xf numFmtId="0" fontId="10" fillId="0" borderId="1" xfId="0" applyFont="1" applyBorder="1"/>
    <xf numFmtId="166" fontId="9" fillId="0" borderId="1" xfId="0" applyNumberFormat="1" applyFont="1" applyBorder="1" applyAlignment="1">
      <alignment horizontal="right"/>
    </xf>
    <xf numFmtId="2" fontId="0" fillId="0" borderId="0" xfId="0" applyNumberFormat="1"/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2" fontId="4" fillId="0" borderId="6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C1CA-79A2-4CB7-A2CE-27A391A30A76}">
  <dimension ref="A1:BJ478"/>
  <sheetViews>
    <sheetView tabSelected="1" topLeftCell="A473" zoomScale="97" zoomScaleNormal="100" workbookViewId="0">
      <selection activeCell="J28" sqref="J28"/>
    </sheetView>
  </sheetViews>
  <sheetFormatPr defaultRowHeight="15" x14ac:dyDescent="0.25"/>
  <cols>
    <col min="2" max="2" width="12.28515625" bestFit="1" customWidth="1"/>
    <col min="3" max="3" width="13.85546875" bestFit="1" customWidth="1"/>
    <col min="4" max="4" width="14.42578125" bestFit="1" customWidth="1"/>
    <col min="5" max="5" width="9.28515625" bestFit="1" customWidth="1"/>
    <col min="6" max="6" width="7.85546875" bestFit="1" customWidth="1"/>
    <col min="7" max="7" width="9.42578125" bestFit="1" customWidth="1"/>
    <col min="8" max="10" width="9.28515625" customWidth="1"/>
    <col min="11" max="11" width="15.7109375" bestFit="1" customWidth="1"/>
    <col min="12" max="13" width="9.42578125" bestFit="1" customWidth="1"/>
    <col min="14" max="14" width="7.5703125" bestFit="1" customWidth="1"/>
    <col min="15" max="15" width="8.85546875" bestFit="1" customWidth="1"/>
    <col min="16" max="16" width="14.42578125" bestFit="1" customWidth="1"/>
    <col min="19" max="19" width="14.28515625" bestFit="1" customWidth="1"/>
    <col min="20" max="20" width="15.28515625" customWidth="1"/>
  </cols>
  <sheetData>
    <row r="1" spans="1:8" x14ac:dyDescent="0.25">
      <c r="B1" s="67" t="s">
        <v>0</v>
      </c>
      <c r="C1" s="67"/>
      <c r="D1" s="67"/>
      <c r="E1" s="67"/>
      <c r="F1" s="67"/>
      <c r="G1" s="67"/>
    </row>
    <row r="2" spans="1:8" x14ac:dyDescent="0.25">
      <c r="B2" s="69" t="s">
        <v>1</v>
      </c>
      <c r="C2" s="69"/>
      <c r="D2" s="69"/>
      <c r="F2" s="51" t="s">
        <v>84</v>
      </c>
      <c r="G2" s="52"/>
    </row>
    <row r="3" spans="1:8" x14ac:dyDescent="0.25">
      <c r="B3" s="67" t="s">
        <v>2</v>
      </c>
      <c r="C3" s="67"/>
      <c r="D3" s="67"/>
      <c r="F3" s="51" t="s">
        <v>85</v>
      </c>
      <c r="G3" s="55">
        <v>38.83</v>
      </c>
    </row>
    <row r="4" spans="1:8" x14ac:dyDescent="0.25">
      <c r="B4" s="1" t="s">
        <v>3</v>
      </c>
      <c r="C4" s="1" t="s">
        <v>4</v>
      </c>
      <c r="D4" s="1" t="s">
        <v>5</v>
      </c>
      <c r="F4" s="51" t="s">
        <v>86</v>
      </c>
      <c r="G4" s="55">
        <v>4.0000000000000002E-4</v>
      </c>
    </row>
    <row r="5" spans="1:8" x14ac:dyDescent="0.25">
      <c r="B5" s="2">
        <v>40.313800989999997</v>
      </c>
      <c r="C5" s="2">
        <v>1626.864683</v>
      </c>
      <c r="D5" s="2">
        <v>97.372827169999994</v>
      </c>
      <c r="F5" s="51" t="s">
        <v>88</v>
      </c>
      <c r="G5" s="55" t="s">
        <v>107</v>
      </c>
    </row>
    <row r="6" spans="1:8" x14ac:dyDescent="0.25">
      <c r="B6" s="2" t="s">
        <v>6</v>
      </c>
      <c r="C6" s="2">
        <v>2677.862627</v>
      </c>
      <c r="D6" s="2">
        <v>94.576606470000002</v>
      </c>
    </row>
    <row r="7" spans="1:8" x14ac:dyDescent="0.25">
      <c r="B7" s="2" t="s">
        <v>6</v>
      </c>
      <c r="C7" s="2">
        <v>1848.3033579999999</v>
      </c>
      <c r="D7" s="2">
        <v>113.3489809</v>
      </c>
    </row>
    <row r="8" spans="1:8" x14ac:dyDescent="0.25">
      <c r="B8" s="2" t="s">
        <v>6</v>
      </c>
      <c r="C8" s="2">
        <v>1895.3303550000001</v>
      </c>
      <c r="D8" s="2">
        <v>119.63073079999999</v>
      </c>
      <c r="F8" s="51" t="s">
        <v>90</v>
      </c>
      <c r="G8" s="52" t="s">
        <v>91</v>
      </c>
    </row>
    <row r="9" spans="1:8" x14ac:dyDescent="0.25">
      <c r="B9" s="3"/>
      <c r="C9" s="3"/>
      <c r="D9" s="3"/>
      <c r="F9" s="51" t="s">
        <v>92</v>
      </c>
      <c r="G9" s="53">
        <v>4.7999999999999996E-3</v>
      </c>
      <c r="H9" s="53" t="s">
        <v>93</v>
      </c>
    </row>
    <row r="10" spans="1:8" x14ac:dyDescent="0.25">
      <c r="A10" s="4" t="s">
        <v>7</v>
      </c>
      <c r="B10" s="5">
        <f>AVERAGE(B5:B8)</f>
        <v>40.313800989999997</v>
      </c>
      <c r="C10" s="5">
        <f>AVERAGE(C5:C8)</f>
        <v>2012.0902557500001</v>
      </c>
      <c r="D10" s="5">
        <f>AVERAGE(D5:D8)</f>
        <v>106.232286335</v>
      </c>
      <c r="F10" s="51" t="s">
        <v>94</v>
      </c>
      <c r="G10" s="53">
        <v>0.99739999999999995</v>
      </c>
      <c r="H10" s="53" t="s">
        <v>96</v>
      </c>
    </row>
    <row r="11" spans="1:8" x14ac:dyDescent="0.25">
      <c r="A11" s="4" t="s">
        <v>8</v>
      </c>
      <c r="B11" s="5" t="e">
        <f>STDEV(B5:B8)</f>
        <v>#DIV/0!</v>
      </c>
      <c r="C11" s="5">
        <f>STDEV(C5:C8)</f>
        <v>459.02455072981735</v>
      </c>
      <c r="D11" s="5">
        <f>STDEV(D5:D8)</f>
        <v>12.172517480303167</v>
      </c>
      <c r="F11" s="51" t="s">
        <v>97</v>
      </c>
      <c r="G11" s="53">
        <v>5.0000000000000001E-4</v>
      </c>
      <c r="H11" s="53" t="s">
        <v>98</v>
      </c>
    </row>
    <row r="12" spans="1:8" x14ac:dyDescent="0.25">
      <c r="A12" s="4" t="s">
        <v>9</v>
      </c>
      <c r="B12" s="5" t="e">
        <f>B11/B13</f>
        <v>#DIV/0!</v>
      </c>
      <c r="C12" s="5">
        <f>C11/C13</f>
        <v>114.75613768245434</v>
      </c>
      <c r="D12" s="5">
        <f>D11/D13</f>
        <v>3.0431293700757918</v>
      </c>
    </row>
    <row r="13" spans="1:8" x14ac:dyDescent="0.25">
      <c r="A13" s="4" t="s">
        <v>10</v>
      </c>
      <c r="B13" s="6">
        <v>4</v>
      </c>
      <c r="C13" s="6">
        <f>COUNT(C5:C8)</f>
        <v>4</v>
      </c>
      <c r="D13" s="6">
        <f>COUNT(D5:D8)</f>
        <v>4</v>
      </c>
      <c r="F13" s="7" t="s">
        <v>6</v>
      </c>
      <c r="G13" s="8">
        <v>25</v>
      </c>
    </row>
    <row r="14" spans="1:8" x14ac:dyDescent="0.25">
      <c r="B14" s="9" t="s">
        <v>99</v>
      </c>
      <c r="C14" s="10" t="s">
        <v>100</v>
      </c>
      <c r="D14" s="9" t="s">
        <v>101</v>
      </c>
    </row>
    <row r="16" spans="1:8" x14ac:dyDescent="0.25">
      <c r="B16" s="68" t="s">
        <v>1</v>
      </c>
      <c r="C16" s="68"/>
      <c r="D16" s="68"/>
    </row>
    <row r="17" spans="1:7" x14ac:dyDescent="0.25">
      <c r="B17" s="67" t="s">
        <v>11</v>
      </c>
      <c r="C17" s="67"/>
      <c r="D17" s="67"/>
    </row>
    <row r="18" spans="1:7" x14ac:dyDescent="0.25">
      <c r="B18" s="1" t="s">
        <v>3</v>
      </c>
      <c r="C18" s="1" t="s">
        <v>4</v>
      </c>
      <c r="D18" s="1" t="s">
        <v>5</v>
      </c>
    </row>
    <row r="19" spans="1:7" x14ac:dyDescent="0.25">
      <c r="B19" s="2" t="s">
        <v>6</v>
      </c>
      <c r="C19" s="2">
        <v>55.412491230000001</v>
      </c>
      <c r="D19" s="2" t="s">
        <v>6</v>
      </c>
    </row>
    <row r="20" spans="1:7" x14ac:dyDescent="0.25">
      <c r="B20" s="2" t="s">
        <v>6</v>
      </c>
      <c r="C20" s="2">
        <v>132.782567</v>
      </c>
      <c r="D20" s="2" t="s">
        <v>6</v>
      </c>
    </row>
    <row r="21" spans="1:7" x14ac:dyDescent="0.25">
      <c r="B21" s="2" t="s">
        <v>6</v>
      </c>
      <c r="C21" s="2">
        <v>197.31666509999999</v>
      </c>
      <c r="D21" s="2" t="s">
        <v>6</v>
      </c>
    </row>
    <row r="22" spans="1:7" x14ac:dyDescent="0.25">
      <c r="B22" s="2" t="s">
        <v>6</v>
      </c>
      <c r="C22" s="2">
        <v>293.20568029999998</v>
      </c>
      <c r="D22" s="2" t="s">
        <v>6</v>
      </c>
    </row>
    <row r="23" spans="1:7" x14ac:dyDescent="0.25">
      <c r="B23" s="2" t="s">
        <v>6</v>
      </c>
      <c r="C23" s="2">
        <v>43.613935490000003</v>
      </c>
      <c r="D23" s="2" t="s">
        <v>6</v>
      </c>
    </row>
    <row r="24" spans="1:7" x14ac:dyDescent="0.25">
      <c r="B24" s="12"/>
      <c r="C24" s="12"/>
      <c r="D24" s="12"/>
    </row>
    <row r="25" spans="1:7" x14ac:dyDescent="0.25">
      <c r="A25" s="13" t="s">
        <v>7</v>
      </c>
      <c r="B25" s="2" t="s">
        <v>6</v>
      </c>
      <c r="C25" s="5">
        <f>AVERAGE(C19:C23)</f>
        <v>144.466267824</v>
      </c>
      <c r="D25" s="2" t="s">
        <v>6</v>
      </c>
    </row>
    <row r="26" spans="1:7" x14ac:dyDescent="0.25">
      <c r="A26" s="13" t="s">
        <v>8</v>
      </c>
      <c r="B26" s="6" t="e">
        <f>STDEV(B19:B23)</f>
        <v>#DIV/0!</v>
      </c>
      <c r="C26" s="5">
        <f>STDEV(C19:C23)</f>
        <v>103.86873235452408</v>
      </c>
      <c r="D26" s="6" t="e">
        <f>STDEV(D19:D23)</f>
        <v>#DIV/0!</v>
      </c>
    </row>
    <row r="27" spans="1:7" x14ac:dyDescent="0.25">
      <c r="A27" s="13" t="s">
        <v>9</v>
      </c>
      <c r="B27" s="6" t="e">
        <f>B26/B28</f>
        <v>#DIV/0!</v>
      </c>
      <c r="C27" s="5">
        <f>C26/C28</f>
        <v>20.773746470904818</v>
      </c>
      <c r="D27" s="6" t="e">
        <f>D26/D28</f>
        <v>#DIV/0!</v>
      </c>
      <c r="F27" s="7" t="s">
        <v>6</v>
      </c>
      <c r="G27" s="8">
        <v>25</v>
      </c>
    </row>
    <row r="28" spans="1:7" x14ac:dyDescent="0.25">
      <c r="A28" s="13" t="s">
        <v>10</v>
      </c>
      <c r="B28" s="6">
        <v>5</v>
      </c>
      <c r="C28" s="6">
        <f>COUNT(C19:C23)</f>
        <v>5</v>
      </c>
      <c r="D28" s="6">
        <v>5</v>
      </c>
    </row>
    <row r="29" spans="1:7" x14ac:dyDescent="0.25">
      <c r="B29" s="9" t="s">
        <v>99</v>
      </c>
      <c r="C29" s="10" t="s">
        <v>100</v>
      </c>
      <c r="D29" s="9" t="s">
        <v>101</v>
      </c>
    </row>
    <row r="31" spans="1:7" x14ac:dyDescent="0.25">
      <c r="B31" s="68" t="s">
        <v>1</v>
      </c>
      <c r="C31" s="68"/>
      <c r="D31" s="68"/>
      <c r="F31" s="51" t="s">
        <v>84</v>
      </c>
      <c r="G31" s="52"/>
    </row>
    <row r="32" spans="1:7" x14ac:dyDescent="0.25">
      <c r="B32" s="67" t="s">
        <v>12</v>
      </c>
      <c r="C32" s="67"/>
      <c r="D32" s="67"/>
      <c r="F32" s="51" t="s">
        <v>85</v>
      </c>
      <c r="G32" s="53">
        <v>8.7940000000000005</v>
      </c>
    </row>
    <row r="33" spans="1:8" x14ac:dyDescent="0.25">
      <c r="B33" s="1" t="s">
        <v>3</v>
      </c>
      <c r="C33" s="1" t="s">
        <v>4</v>
      </c>
      <c r="D33" s="1" t="s">
        <v>5</v>
      </c>
      <c r="F33" s="51" t="s">
        <v>86</v>
      </c>
      <c r="G33" s="53">
        <v>1.23E-2</v>
      </c>
    </row>
    <row r="34" spans="1:8" x14ac:dyDescent="0.25">
      <c r="B34" s="2" t="s">
        <v>6</v>
      </c>
      <c r="C34" s="2">
        <v>3294.1588820000002</v>
      </c>
      <c r="D34" s="2">
        <v>74.435507830000006</v>
      </c>
      <c r="F34" s="51" t="s">
        <v>88</v>
      </c>
      <c r="G34" s="53" t="s">
        <v>104</v>
      </c>
    </row>
    <row r="35" spans="1:8" x14ac:dyDescent="0.25">
      <c r="B35" s="2" t="s">
        <v>6</v>
      </c>
      <c r="C35" s="2">
        <v>1109.5836200000001</v>
      </c>
      <c r="D35" s="2">
        <v>282.36340030000002</v>
      </c>
    </row>
    <row r="36" spans="1:8" x14ac:dyDescent="0.25">
      <c r="B36" s="2" t="s">
        <v>6</v>
      </c>
      <c r="C36" s="2">
        <v>1173.848902</v>
      </c>
      <c r="D36" s="2">
        <v>73.061943229999997</v>
      </c>
    </row>
    <row r="37" spans="1:8" x14ac:dyDescent="0.25">
      <c r="B37" s="2" t="s">
        <v>6</v>
      </c>
      <c r="C37" s="2">
        <v>1978.6215252359723</v>
      </c>
      <c r="D37" s="2">
        <v>200.4722165</v>
      </c>
      <c r="F37" s="51" t="s">
        <v>90</v>
      </c>
      <c r="G37" s="52" t="s">
        <v>91</v>
      </c>
      <c r="H37" s="52"/>
    </row>
    <row r="38" spans="1:8" x14ac:dyDescent="0.25">
      <c r="B38" s="2">
        <v>24.59169202</v>
      </c>
      <c r="C38" s="2" t="s">
        <v>13</v>
      </c>
      <c r="D38" s="2">
        <v>84.256915910000004</v>
      </c>
      <c r="F38" s="51" t="s">
        <v>105</v>
      </c>
      <c r="G38" s="53">
        <v>0.1108</v>
      </c>
      <c r="H38" s="53" t="s">
        <v>93</v>
      </c>
    </row>
    <row r="39" spans="1:8" x14ac:dyDescent="0.25">
      <c r="B39" s="12"/>
      <c r="C39" s="14"/>
      <c r="D39" s="12"/>
      <c r="F39" s="51" t="s">
        <v>106</v>
      </c>
      <c r="G39" s="53">
        <v>0.99839999999999995</v>
      </c>
      <c r="H39" s="53" t="s">
        <v>96</v>
      </c>
    </row>
    <row r="40" spans="1:8" x14ac:dyDescent="0.25">
      <c r="A40" s="13" t="s">
        <v>7</v>
      </c>
      <c r="B40" s="5">
        <f>AVERAGE(B34:B38)</f>
        <v>24.59169202</v>
      </c>
      <c r="C40" s="5">
        <f>AVERAGE(C34:C38)</f>
        <v>1889.0532323089931</v>
      </c>
      <c r="D40" s="5">
        <f>AVERAGE(D34:D38)</f>
        <v>142.917996754</v>
      </c>
      <c r="F40" s="51" t="s">
        <v>103</v>
      </c>
      <c r="G40" s="53">
        <v>1.5699999999999999E-2</v>
      </c>
      <c r="H40" s="53" t="s">
        <v>98</v>
      </c>
    </row>
    <row r="41" spans="1:8" x14ac:dyDescent="0.25">
      <c r="A41" s="13" t="s">
        <v>8</v>
      </c>
      <c r="B41" s="6" t="e">
        <f>STDEV(B34:B38)</f>
        <v>#DIV/0!</v>
      </c>
      <c r="C41" s="5">
        <f>STDEV(C34:C38)</f>
        <v>1016.7652099505423</v>
      </c>
      <c r="D41" s="5">
        <f>STDEV(D34:D38)</f>
        <v>94.562612444926827</v>
      </c>
    </row>
    <row r="42" spans="1:8" x14ac:dyDescent="0.25">
      <c r="A42" s="13" t="s">
        <v>9</v>
      </c>
      <c r="B42" s="6" t="e">
        <f>B41/B43</f>
        <v>#DIV/0!</v>
      </c>
      <c r="C42" s="5">
        <f>C41/C43</f>
        <v>203.35304199010847</v>
      </c>
      <c r="D42" s="5">
        <f>D41/D43</f>
        <v>18.912522488985367</v>
      </c>
      <c r="F42" s="7" t="s">
        <v>6</v>
      </c>
      <c r="G42" s="8">
        <v>25</v>
      </c>
    </row>
    <row r="43" spans="1:8" x14ac:dyDescent="0.25">
      <c r="A43" s="13" t="s">
        <v>10</v>
      </c>
      <c r="B43" s="6">
        <v>5</v>
      </c>
      <c r="C43" s="6">
        <v>5</v>
      </c>
      <c r="D43" s="15">
        <f>COUNT(D34:D38)</f>
        <v>5</v>
      </c>
      <c r="F43" s="7" t="s">
        <v>13</v>
      </c>
      <c r="G43" s="8">
        <v>2550</v>
      </c>
    </row>
    <row r="44" spans="1:8" x14ac:dyDescent="0.25">
      <c r="B44" s="9" t="s">
        <v>99</v>
      </c>
      <c r="C44" s="10" t="s">
        <v>100</v>
      </c>
      <c r="D44" s="9" t="s">
        <v>101</v>
      </c>
    </row>
    <row r="46" spans="1:8" x14ac:dyDescent="0.25">
      <c r="B46" s="68" t="s">
        <v>109</v>
      </c>
      <c r="C46" s="68"/>
      <c r="D46" s="68"/>
      <c r="F46" s="51" t="s">
        <v>84</v>
      </c>
      <c r="G46" s="53"/>
    </row>
    <row r="47" spans="1:8" x14ac:dyDescent="0.25">
      <c r="B47" s="67" t="s">
        <v>14</v>
      </c>
      <c r="C47" s="67"/>
      <c r="D47" s="67"/>
      <c r="F47" s="51" t="s">
        <v>85</v>
      </c>
      <c r="G47" s="53">
        <v>16.54</v>
      </c>
    </row>
    <row r="48" spans="1:8" x14ac:dyDescent="0.25">
      <c r="B48" s="1" t="s">
        <v>3</v>
      </c>
      <c r="C48" s="1" t="s">
        <v>4</v>
      </c>
      <c r="D48" s="1" t="s">
        <v>5</v>
      </c>
      <c r="F48" s="51" t="s">
        <v>86</v>
      </c>
      <c r="G48" s="53">
        <v>4.0000000000000002E-4</v>
      </c>
    </row>
    <row r="49" spans="1:8" x14ac:dyDescent="0.25">
      <c r="B49" s="2" t="s">
        <v>15</v>
      </c>
      <c r="C49" s="16">
        <v>0.22495897815430549</v>
      </c>
      <c r="D49" s="16">
        <v>2.1034914224505912E-2</v>
      </c>
      <c r="F49" s="51" t="s">
        <v>88</v>
      </c>
      <c r="G49" s="53" t="s">
        <v>107</v>
      </c>
    </row>
    <row r="50" spans="1:8" x14ac:dyDescent="0.25">
      <c r="B50" s="2" t="s">
        <v>15</v>
      </c>
      <c r="C50" s="16">
        <v>0.4029858055932774</v>
      </c>
      <c r="D50" s="16">
        <v>2.4608096230053417E-2</v>
      </c>
    </row>
    <row r="51" spans="1:8" x14ac:dyDescent="0.25">
      <c r="B51" s="2" t="s">
        <v>15</v>
      </c>
      <c r="C51" s="16">
        <v>8.2971019605076787E-2</v>
      </c>
      <c r="D51" s="16">
        <v>1.1591880144753156E-2</v>
      </c>
      <c r="F51" s="51" t="s">
        <v>90</v>
      </c>
      <c r="G51" s="53" t="s">
        <v>91</v>
      </c>
      <c r="H51" s="53"/>
    </row>
    <row r="52" spans="1:8" x14ac:dyDescent="0.25">
      <c r="B52" s="2" t="s">
        <v>15</v>
      </c>
      <c r="C52" s="16">
        <v>0.30324092051335894</v>
      </c>
      <c r="D52" s="16">
        <v>3.8640977011493133E-2</v>
      </c>
      <c r="F52" s="51" t="s">
        <v>110</v>
      </c>
      <c r="G52" s="53">
        <v>8.9999999999999998E-4</v>
      </c>
      <c r="H52" s="53" t="s">
        <v>93</v>
      </c>
    </row>
    <row r="53" spans="1:8" x14ac:dyDescent="0.25">
      <c r="B53" s="16">
        <v>3.7004904488840515E-2</v>
      </c>
      <c r="C53" s="16">
        <v>0.47092951475731354</v>
      </c>
      <c r="D53" s="16">
        <v>1.7555472046095876E-2</v>
      </c>
      <c r="F53" s="51" t="s">
        <v>111</v>
      </c>
      <c r="G53" s="53">
        <v>0.999</v>
      </c>
      <c r="H53" s="53" t="s">
        <v>96</v>
      </c>
    </row>
    <row r="54" spans="1:8" x14ac:dyDescent="0.25">
      <c r="B54" s="12"/>
      <c r="C54" s="12"/>
      <c r="D54" s="12"/>
      <c r="F54" s="51" t="s">
        <v>112</v>
      </c>
      <c r="G54" s="53">
        <v>1.1000000000000001E-3</v>
      </c>
      <c r="H54" s="53" t="s">
        <v>98</v>
      </c>
    </row>
    <row r="55" spans="1:8" x14ac:dyDescent="0.25">
      <c r="A55" s="13" t="s">
        <v>7</v>
      </c>
      <c r="B55" s="17">
        <f>AVERAGE(B49:B53)</f>
        <v>3.7004904488840515E-2</v>
      </c>
      <c r="C55" s="17">
        <f>AVERAGE(C49:C53)</f>
        <v>0.29701724772466642</v>
      </c>
      <c r="D55" s="17">
        <f>AVERAGE(D49:D53)</f>
        <v>2.2686267931380299E-2</v>
      </c>
    </row>
    <row r="56" spans="1:8" x14ac:dyDescent="0.25">
      <c r="A56" s="13" t="s">
        <v>8</v>
      </c>
      <c r="B56" s="6" t="e">
        <f>STDEV(B49:B53)</f>
        <v>#DIV/0!</v>
      </c>
      <c r="C56" s="17">
        <f>STDEV(C49:C53)</f>
        <v>0.15208692248995881</v>
      </c>
      <c r="D56" s="17">
        <f>STDEV(D49:D53)</f>
        <v>1.0128963936187353E-2</v>
      </c>
    </row>
    <row r="57" spans="1:8" x14ac:dyDescent="0.25">
      <c r="A57" s="13" t="s">
        <v>9</v>
      </c>
      <c r="B57" s="6" t="e">
        <f>B56/B58</f>
        <v>#DIV/0!</v>
      </c>
      <c r="C57" s="17">
        <f>C56/C58</f>
        <v>3.0417384497991761E-2</v>
      </c>
      <c r="D57" s="17">
        <f>D56/D58</f>
        <v>2.0257927872374707E-3</v>
      </c>
      <c r="F57" s="8" t="s">
        <v>16</v>
      </c>
      <c r="G57" s="8" t="s">
        <v>17</v>
      </c>
    </row>
    <row r="58" spans="1:8" x14ac:dyDescent="0.25">
      <c r="A58" s="13" t="s">
        <v>10</v>
      </c>
      <c r="B58" s="6">
        <v>5</v>
      </c>
      <c r="C58" s="6">
        <f>COUNT(C49:C53)</f>
        <v>5</v>
      </c>
      <c r="D58" s="6">
        <f>COUNT(D49:D53)</f>
        <v>5</v>
      </c>
    </row>
    <row r="59" spans="1:8" x14ac:dyDescent="0.25">
      <c r="B59" s="9" t="s">
        <v>99</v>
      </c>
      <c r="C59" s="10" t="s">
        <v>100</v>
      </c>
      <c r="D59" s="9" t="s">
        <v>101</v>
      </c>
    </row>
    <row r="61" spans="1:8" x14ac:dyDescent="0.25">
      <c r="B61" s="68" t="s">
        <v>109</v>
      </c>
      <c r="C61" s="68"/>
      <c r="D61" s="68"/>
      <c r="F61" s="51" t="s">
        <v>84</v>
      </c>
      <c r="G61" s="52"/>
    </row>
    <row r="62" spans="1:8" x14ac:dyDescent="0.25">
      <c r="B62" s="67" t="s">
        <v>18</v>
      </c>
      <c r="C62" s="67"/>
      <c r="D62" s="67"/>
      <c r="F62" s="51" t="s">
        <v>85</v>
      </c>
      <c r="G62" s="53">
        <v>587.79999999999995</v>
      </c>
    </row>
    <row r="63" spans="1:8" x14ac:dyDescent="0.25">
      <c r="B63" s="1" t="s">
        <v>3</v>
      </c>
      <c r="C63" s="1" t="s">
        <v>4</v>
      </c>
      <c r="D63" s="1" t="s">
        <v>5</v>
      </c>
      <c r="F63" s="51" t="s">
        <v>86</v>
      </c>
      <c r="G63" s="53" t="s">
        <v>87</v>
      </c>
    </row>
    <row r="64" spans="1:8" x14ac:dyDescent="0.25">
      <c r="B64" s="16">
        <v>0.37615090764494102</v>
      </c>
      <c r="C64" s="18" t="s">
        <v>13</v>
      </c>
      <c r="D64" s="1" t="s">
        <v>13</v>
      </c>
      <c r="F64" s="51" t="s">
        <v>88</v>
      </c>
      <c r="G64" s="53" t="s">
        <v>89</v>
      </c>
    </row>
    <row r="65" spans="1:8" x14ac:dyDescent="0.25">
      <c r="B65" s="16">
        <v>7.2309714313871051E-2</v>
      </c>
      <c r="C65" s="18" t="s">
        <v>13</v>
      </c>
      <c r="D65" s="16">
        <v>1.1543598872252585</v>
      </c>
    </row>
    <row r="66" spans="1:8" x14ac:dyDescent="0.25">
      <c r="B66" s="16">
        <v>0.40946291868210682</v>
      </c>
      <c r="C66" s="18" t="s">
        <v>13</v>
      </c>
      <c r="D66" s="16">
        <v>1.9598313502083253</v>
      </c>
      <c r="F66" s="51" t="s">
        <v>90</v>
      </c>
      <c r="G66" s="52" t="s">
        <v>91</v>
      </c>
      <c r="H66" s="52"/>
    </row>
    <row r="67" spans="1:8" x14ac:dyDescent="0.25">
      <c r="B67" s="16">
        <v>0.62361479070624959</v>
      </c>
      <c r="C67" s="18" t="s">
        <v>13</v>
      </c>
      <c r="D67" s="16">
        <v>2.1467563875636544</v>
      </c>
      <c r="F67" s="51" t="s">
        <v>105</v>
      </c>
      <c r="G67" s="53" t="s">
        <v>87</v>
      </c>
      <c r="H67" s="53" t="s">
        <v>93</v>
      </c>
    </row>
    <row r="68" spans="1:8" x14ac:dyDescent="0.25">
      <c r="B68" s="16">
        <v>0.32684886795769758</v>
      </c>
      <c r="C68" s="18" t="s">
        <v>13</v>
      </c>
      <c r="D68" s="16">
        <v>0.98903130082080881</v>
      </c>
      <c r="F68" s="51" t="s">
        <v>106</v>
      </c>
      <c r="G68" s="53">
        <v>5.0000000000000001E-4</v>
      </c>
      <c r="H68" s="53" t="s">
        <v>96</v>
      </c>
    </row>
    <row r="69" spans="1:8" x14ac:dyDescent="0.25">
      <c r="B69" s="12"/>
      <c r="C69" s="12"/>
      <c r="D69" s="19"/>
      <c r="F69" s="51" t="s">
        <v>103</v>
      </c>
      <c r="G69" s="53" t="s">
        <v>87</v>
      </c>
      <c r="H69" s="53" t="s">
        <v>98</v>
      </c>
    </row>
    <row r="70" spans="1:8" x14ac:dyDescent="0.25">
      <c r="A70" s="13" t="s">
        <v>7</v>
      </c>
      <c r="B70" s="17">
        <f>AVERAGE(B64:B68)</f>
        <v>0.36167743986097317</v>
      </c>
      <c r="C70" s="6" t="e">
        <f>AVERAGE(C64:C68)</f>
        <v>#DIV/0!</v>
      </c>
      <c r="D70" s="17">
        <f>AVERAGE(D64:D68)</f>
        <v>1.5624947314545117</v>
      </c>
    </row>
    <row r="71" spans="1:8" x14ac:dyDescent="0.25">
      <c r="A71" s="13" t="s">
        <v>8</v>
      </c>
      <c r="B71" s="17">
        <f>STDEV(B64:B68)</f>
        <v>0.19751634048403743</v>
      </c>
      <c r="C71" s="6" t="e">
        <f>STDEV(C64:C68)</f>
        <v>#DIV/0!</v>
      </c>
      <c r="D71" s="17">
        <f>STDEV(D64:D68)</f>
        <v>0.57581027799971451</v>
      </c>
    </row>
    <row r="72" spans="1:8" x14ac:dyDescent="0.25">
      <c r="A72" s="13" t="s">
        <v>9</v>
      </c>
      <c r="B72" s="17">
        <f>B71/B73</f>
        <v>3.9503268096807487E-2</v>
      </c>
      <c r="C72" s="6" t="e">
        <f>C71/C73</f>
        <v>#DIV/0!</v>
      </c>
      <c r="D72" s="17">
        <f>D71/D73</f>
        <v>0.14395256949992863</v>
      </c>
      <c r="F72" s="8" t="s">
        <v>19</v>
      </c>
      <c r="G72" s="8" t="s">
        <v>20</v>
      </c>
    </row>
    <row r="73" spans="1:8" x14ac:dyDescent="0.25">
      <c r="A73" s="13" t="s">
        <v>10</v>
      </c>
      <c r="B73" s="6">
        <f>COUNT(B64:B68)</f>
        <v>5</v>
      </c>
      <c r="C73" s="6">
        <f>COUNT(C64:C68)</f>
        <v>0</v>
      </c>
      <c r="D73" s="6">
        <f>COUNT(D64:D68)</f>
        <v>4</v>
      </c>
    </row>
    <row r="74" spans="1:8" x14ac:dyDescent="0.25">
      <c r="B74" s="9" t="s">
        <v>99</v>
      </c>
      <c r="C74" s="10" t="s">
        <v>100</v>
      </c>
      <c r="D74" s="9" t="s">
        <v>101</v>
      </c>
    </row>
    <row r="76" spans="1:8" x14ac:dyDescent="0.25">
      <c r="B76" s="67" t="s">
        <v>21</v>
      </c>
      <c r="C76" s="67"/>
      <c r="D76" s="67"/>
      <c r="E76" s="20"/>
      <c r="F76" s="51" t="s">
        <v>84</v>
      </c>
      <c r="G76" s="52"/>
    </row>
    <row r="77" spans="1:8" x14ac:dyDescent="0.25">
      <c r="B77" s="69" t="s">
        <v>22</v>
      </c>
      <c r="C77" s="69"/>
      <c r="D77" s="69"/>
      <c r="F77" s="51" t="s">
        <v>85</v>
      </c>
      <c r="G77" s="53">
        <v>7.6779999999999999</v>
      </c>
    </row>
    <row r="78" spans="1:8" x14ac:dyDescent="0.25">
      <c r="B78" s="67" t="s">
        <v>2</v>
      </c>
      <c r="C78" s="67"/>
      <c r="D78" s="67"/>
      <c r="F78" s="51" t="s">
        <v>86</v>
      </c>
      <c r="G78" s="53">
        <v>7.1000000000000004E-3</v>
      </c>
    </row>
    <row r="79" spans="1:8" x14ac:dyDescent="0.25">
      <c r="B79" s="1" t="s">
        <v>3</v>
      </c>
      <c r="C79" s="1" t="s">
        <v>4</v>
      </c>
      <c r="D79" s="1" t="s">
        <v>5</v>
      </c>
      <c r="F79" s="51" t="s">
        <v>88</v>
      </c>
      <c r="G79" s="53" t="s">
        <v>108</v>
      </c>
    </row>
    <row r="80" spans="1:8" x14ac:dyDescent="0.25">
      <c r="B80" s="21">
        <v>63.092417061611371</v>
      </c>
      <c r="C80" s="21">
        <v>189.27725118483411</v>
      </c>
      <c r="D80" s="21">
        <v>130.03554502369667</v>
      </c>
    </row>
    <row r="81" spans="1:8" x14ac:dyDescent="0.25">
      <c r="B81" s="21">
        <v>140.69905213270141</v>
      </c>
      <c r="C81" s="21">
        <v>187.20379146919433</v>
      </c>
      <c r="D81" s="21">
        <v>112.55924170616113</v>
      </c>
      <c r="F81" s="51" t="s">
        <v>90</v>
      </c>
      <c r="G81" s="52" t="s">
        <v>91</v>
      </c>
      <c r="H81" s="52"/>
    </row>
    <row r="82" spans="1:8" x14ac:dyDescent="0.25">
      <c r="B82" s="21">
        <v>127.96208530805687</v>
      </c>
      <c r="C82" s="21">
        <v>188.09241706161137</v>
      </c>
      <c r="D82" s="21">
        <v>151.36255924170615</v>
      </c>
      <c r="F82" s="51" t="s">
        <v>110</v>
      </c>
      <c r="G82" s="53">
        <v>6.1000000000000004E-3</v>
      </c>
      <c r="H82" s="53" t="s">
        <v>93</v>
      </c>
    </row>
    <row r="83" spans="1:8" x14ac:dyDescent="0.25">
      <c r="B83" s="21">
        <v>114.92890995260665</v>
      </c>
      <c r="C83" s="21">
        <v>119.07582938388626</v>
      </c>
      <c r="D83" s="21">
        <v>150.77014218009478</v>
      </c>
      <c r="F83" s="51" t="s">
        <v>111</v>
      </c>
      <c r="G83" s="53">
        <v>0.22770000000000001</v>
      </c>
      <c r="H83" s="53" t="s">
        <v>96</v>
      </c>
    </row>
    <row r="84" spans="1:8" x14ac:dyDescent="0.25">
      <c r="B84" s="21">
        <v>53.317535545023695</v>
      </c>
      <c r="C84" s="21">
        <v>209.71563981042652</v>
      </c>
      <c r="D84" s="21">
        <v>145.43838862559241</v>
      </c>
      <c r="F84" s="51" t="s">
        <v>112</v>
      </c>
      <c r="G84" s="53">
        <v>0.18479999999999999</v>
      </c>
      <c r="H84" s="53" t="s">
        <v>98</v>
      </c>
    </row>
    <row r="85" spans="1:8" x14ac:dyDescent="0.25">
      <c r="B85" s="12"/>
      <c r="C85" s="12"/>
      <c r="D85" s="12"/>
    </row>
    <row r="86" spans="1:8" x14ac:dyDescent="0.25">
      <c r="A86" s="13" t="s">
        <v>7</v>
      </c>
      <c r="B86" s="5">
        <f>AVERAGE(B80:B84)</f>
        <v>100</v>
      </c>
      <c r="C86" s="5">
        <f>AVERAGE(C80:C84)</f>
        <v>178.67298578199052</v>
      </c>
      <c r="D86" s="5">
        <f>AVERAGE(D80:D84)</f>
        <v>138.03317535545023</v>
      </c>
    </row>
    <row r="87" spans="1:8" x14ac:dyDescent="0.25">
      <c r="A87" s="13" t="s">
        <v>8</v>
      </c>
      <c r="B87" s="5">
        <f>STDEV(B80:B84)</f>
        <v>39.378247731433518</v>
      </c>
      <c r="C87" s="5">
        <f>STDEV(C80:C84)</f>
        <v>34.602811287190057</v>
      </c>
      <c r="D87" s="5">
        <f>STDEV(D80:D84)</f>
        <v>16.64048803932252</v>
      </c>
    </row>
    <row r="88" spans="1:8" x14ac:dyDescent="0.25">
      <c r="A88" s="13" t="s">
        <v>9</v>
      </c>
      <c r="B88" s="5">
        <f>B87/B89</f>
        <v>7.875649546286704</v>
      </c>
      <c r="C88" s="5">
        <f>C87/C89</f>
        <v>6.9205622574380117</v>
      </c>
      <c r="D88" s="5">
        <f>D87/D89</f>
        <v>3.3280976078645041</v>
      </c>
    </row>
    <row r="89" spans="1:8" x14ac:dyDescent="0.25">
      <c r="A89" s="13" t="s">
        <v>10</v>
      </c>
      <c r="B89" s="6">
        <f>COUNT(B80:B84)</f>
        <v>5</v>
      </c>
      <c r="C89" s="6">
        <f>COUNT(C80:C84)</f>
        <v>5</v>
      </c>
      <c r="D89" s="6">
        <f>COUNT(D80:D84)</f>
        <v>5</v>
      </c>
    </row>
    <row r="90" spans="1:8" x14ac:dyDescent="0.25">
      <c r="A90" s="13"/>
      <c r="B90" s="9" t="s">
        <v>99</v>
      </c>
      <c r="C90" s="10" t="s">
        <v>100</v>
      </c>
      <c r="D90" s="9" t="s">
        <v>101</v>
      </c>
    </row>
    <row r="91" spans="1:8" x14ac:dyDescent="0.25">
      <c r="A91" s="22"/>
      <c r="B91" s="23"/>
      <c r="C91" s="24"/>
      <c r="D91" s="24"/>
    </row>
    <row r="93" spans="1:8" x14ac:dyDescent="0.25">
      <c r="B93" s="68" t="s">
        <v>22</v>
      </c>
      <c r="C93" s="68"/>
      <c r="D93" s="68"/>
      <c r="F93" s="51" t="s">
        <v>84</v>
      </c>
      <c r="G93" s="52"/>
    </row>
    <row r="94" spans="1:8" x14ac:dyDescent="0.25">
      <c r="B94" s="67" t="s">
        <v>23</v>
      </c>
      <c r="C94" s="67"/>
      <c r="D94" s="67"/>
      <c r="F94" s="51" t="s">
        <v>85</v>
      </c>
      <c r="G94" s="53">
        <v>10.59</v>
      </c>
    </row>
    <row r="95" spans="1:8" x14ac:dyDescent="0.25">
      <c r="B95" s="1" t="s">
        <v>3</v>
      </c>
      <c r="C95" s="1" t="s">
        <v>4</v>
      </c>
      <c r="D95" s="1" t="s">
        <v>5</v>
      </c>
      <c r="F95" s="51" t="s">
        <v>86</v>
      </c>
      <c r="G95" s="53">
        <v>2.2000000000000001E-3</v>
      </c>
    </row>
    <row r="96" spans="1:8" x14ac:dyDescent="0.25">
      <c r="B96" s="2">
        <v>126.1216</v>
      </c>
      <c r="C96" s="2">
        <v>138.58420000000001</v>
      </c>
      <c r="D96" s="2">
        <v>137.5872</v>
      </c>
      <c r="F96" s="51" t="s">
        <v>88</v>
      </c>
      <c r="G96" s="53" t="s">
        <v>108</v>
      </c>
    </row>
    <row r="97" spans="1:8" x14ac:dyDescent="0.25">
      <c r="B97" s="2">
        <v>102.6919</v>
      </c>
      <c r="C97" s="2">
        <v>124.62609999999999</v>
      </c>
      <c r="D97" s="2">
        <v>143.07079999999999</v>
      </c>
    </row>
    <row r="98" spans="1:8" x14ac:dyDescent="0.25">
      <c r="B98" s="2">
        <v>86.739779999999996</v>
      </c>
      <c r="C98" s="2">
        <v>128.61420000000001</v>
      </c>
      <c r="D98" s="2">
        <v>114.65600000000001</v>
      </c>
      <c r="F98" s="51" t="s">
        <v>90</v>
      </c>
      <c r="G98" s="52" t="s">
        <v>91</v>
      </c>
      <c r="H98" s="52"/>
    </row>
    <row r="99" spans="1:8" x14ac:dyDescent="0.25">
      <c r="B99" s="2">
        <v>87.238290000000006</v>
      </c>
      <c r="C99" s="2">
        <v>133.5992</v>
      </c>
      <c r="D99" s="2">
        <v>130.60820000000001</v>
      </c>
      <c r="F99" s="51" t="s">
        <v>110</v>
      </c>
      <c r="G99" s="53">
        <v>4.5999999999999999E-3</v>
      </c>
      <c r="H99" s="53" t="s">
        <v>93</v>
      </c>
    </row>
    <row r="100" spans="1:8" x14ac:dyDescent="0.25">
      <c r="B100" s="2">
        <v>97.208370000000002</v>
      </c>
      <c r="C100" s="2">
        <v>128.1157</v>
      </c>
      <c r="D100" s="2">
        <v>120.63809999999999</v>
      </c>
      <c r="F100" s="51" t="s">
        <v>111</v>
      </c>
      <c r="G100" s="53">
        <v>6.4000000000000003E-3</v>
      </c>
      <c r="H100" s="53" t="s">
        <v>96</v>
      </c>
    </row>
    <row r="101" spans="1:8" x14ac:dyDescent="0.25">
      <c r="B101" s="12"/>
      <c r="C101" s="12"/>
      <c r="D101" s="12"/>
      <c r="F101" s="51" t="s">
        <v>112</v>
      </c>
      <c r="G101" s="53">
        <v>0.99709999999999999</v>
      </c>
      <c r="H101" s="53" t="s">
        <v>98</v>
      </c>
    </row>
    <row r="102" spans="1:8" x14ac:dyDescent="0.25">
      <c r="A102" s="13" t="s">
        <v>7</v>
      </c>
      <c r="B102" s="5">
        <f>AVERAGE(B96:B100)</f>
        <v>99.999988000000002</v>
      </c>
      <c r="C102" s="5">
        <f>AVERAGE(C96:C100)</f>
        <v>130.70788000000002</v>
      </c>
      <c r="D102" s="5">
        <f>AVERAGE(D96:D100)</f>
        <v>129.31206</v>
      </c>
    </row>
    <row r="103" spans="1:8" x14ac:dyDescent="0.25">
      <c r="A103" s="13" t="s">
        <v>8</v>
      </c>
      <c r="B103" s="5">
        <f>STDEV(B96:B100)</f>
        <v>16.094037613342088</v>
      </c>
      <c r="C103" s="5">
        <f>STDEV(C96:C100)</f>
        <v>5.4425887486562896</v>
      </c>
      <c r="D103" s="5">
        <f>STDEV(D96:D100)</f>
        <v>11.720692429545275</v>
      </c>
    </row>
    <row r="104" spans="1:8" x14ac:dyDescent="0.25">
      <c r="A104" s="13" t="s">
        <v>9</v>
      </c>
      <c r="B104" s="5">
        <f>B103/B105</f>
        <v>3.2188075226684179</v>
      </c>
      <c r="C104" s="5">
        <f>C103/C105</f>
        <v>1.0885177497312579</v>
      </c>
      <c r="D104" s="5">
        <f>D103/D105</f>
        <v>2.3441384859090553</v>
      </c>
    </row>
    <row r="105" spans="1:8" x14ac:dyDescent="0.25">
      <c r="A105" s="13" t="s">
        <v>10</v>
      </c>
      <c r="B105" s="6">
        <f>COUNT(B96:B100)</f>
        <v>5</v>
      </c>
      <c r="C105" s="6">
        <f>COUNT(C96:C100)</f>
        <v>5</v>
      </c>
      <c r="D105" s="6">
        <f>COUNT(D96:D100)</f>
        <v>5</v>
      </c>
    </row>
    <row r="106" spans="1:8" x14ac:dyDescent="0.25">
      <c r="A106" s="13"/>
      <c r="B106" s="9" t="s">
        <v>99</v>
      </c>
      <c r="C106" s="10" t="s">
        <v>100</v>
      </c>
      <c r="D106" s="9" t="s">
        <v>101</v>
      </c>
    </row>
    <row r="107" spans="1:8" x14ac:dyDescent="0.25">
      <c r="A107" s="22"/>
      <c r="B107" s="25"/>
      <c r="C107" s="24"/>
      <c r="D107" s="24"/>
    </row>
    <row r="109" spans="1:8" x14ac:dyDescent="0.25">
      <c r="B109" s="68" t="s">
        <v>22</v>
      </c>
      <c r="C109" s="68"/>
      <c r="D109" s="68"/>
      <c r="F109" s="51" t="s">
        <v>84</v>
      </c>
      <c r="G109" s="52"/>
    </row>
    <row r="110" spans="1:8" x14ac:dyDescent="0.25">
      <c r="B110" s="67" t="s">
        <v>12</v>
      </c>
      <c r="C110" s="67"/>
      <c r="D110" s="67"/>
      <c r="F110" s="51" t="s">
        <v>85</v>
      </c>
      <c r="G110" s="53">
        <v>3.3889999999999998</v>
      </c>
    </row>
    <row r="111" spans="1:8" x14ac:dyDescent="0.25">
      <c r="B111" s="1" t="s">
        <v>3</v>
      </c>
      <c r="C111" s="1" t="s">
        <v>4</v>
      </c>
      <c r="D111" s="1" t="s">
        <v>5</v>
      </c>
      <c r="F111" s="51" t="s">
        <v>86</v>
      </c>
      <c r="G111" s="53">
        <v>6.8099999999999994E-2</v>
      </c>
    </row>
    <row r="112" spans="1:8" x14ac:dyDescent="0.25">
      <c r="B112" s="2">
        <v>95.744680851063848</v>
      </c>
      <c r="C112" s="2">
        <v>248.936170212766</v>
      </c>
      <c r="D112" s="2">
        <v>93.617021276595764</v>
      </c>
      <c r="F112" s="51" t="s">
        <v>88</v>
      </c>
      <c r="G112" s="53" t="s">
        <v>95</v>
      </c>
    </row>
    <row r="113" spans="1:8" x14ac:dyDescent="0.25">
      <c r="B113" s="2">
        <v>71.489361702127681</v>
      </c>
      <c r="C113" s="2">
        <v>210.63829787234047</v>
      </c>
      <c r="D113" s="2">
        <v>237.44680851063836</v>
      </c>
    </row>
    <row r="114" spans="1:8" x14ac:dyDescent="0.25">
      <c r="B114" s="2">
        <v>100.42553191489363</v>
      </c>
      <c r="C114" s="2">
        <v>237.87234042553197</v>
      </c>
      <c r="D114" s="2">
        <v>271.91489361702133</v>
      </c>
      <c r="E114" s="57"/>
      <c r="F114" s="58" t="s">
        <v>114</v>
      </c>
      <c r="G114" s="56" t="s">
        <v>91</v>
      </c>
      <c r="H114" s="56"/>
    </row>
    <row r="115" spans="1:8" x14ac:dyDescent="0.25">
      <c r="B115" s="2">
        <v>160.00000000000003</v>
      </c>
      <c r="C115" s="2">
        <v>187.65957446808514</v>
      </c>
      <c r="D115" s="2">
        <v>84.680851063829806</v>
      </c>
      <c r="E115" s="57"/>
      <c r="F115" s="58" t="s">
        <v>110</v>
      </c>
      <c r="G115" s="56">
        <v>2.35E-2</v>
      </c>
      <c r="H115" s="56" t="s">
        <v>93</v>
      </c>
    </row>
    <row r="116" spans="1:8" x14ac:dyDescent="0.25">
      <c r="B116" s="2">
        <v>72.340425531914903</v>
      </c>
      <c r="C116" s="2">
        <v>125.53191489361704</v>
      </c>
      <c r="D116" s="2">
        <v>104.2553191489362</v>
      </c>
      <c r="E116" s="57"/>
      <c r="F116" s="58" t="s">
        <v>111</v>
      </c>
      <c r="G116" s="56">
        <v>0.1638</v>
      </c>
      <c r="H116" s="56" t="s">
        <v>96</v>
      </c>
    </row>
    <row r="117" spans="1:8" x14ac:dyDescent="0.25">
      <c r="B117" s="12"/>
      <c r="C117" s="12"/>
      <c r="D117" s="12"/>
      <c r="E117" s="57"/>
      <c r="F117" s="58" t="s">
        <v>112</v>
      </c>
      <c r="G117" s="56">
        <v>0.2883</v>
      </c>
      <c r="H117" s="56" t="s">
        <v>98</v>
      </c>
    </row>
    <row r="118" spans="1:8" x14ac:dyDescent="0.25">
      <c r="A118" s="13" t="s">
        <v>7</v>
      </c>
      <c r="B118" s="5">
        <f>AVERAGE(B112:B116)</f>
        <v>100.00000000000003</v>
      </c>
      <c r="C118" s="5">
        <f>AVERAGE(C112:C116)</f>
        <v>202.12765957446811</v>
      </c>
      <c r="D118" s="5">
        <f>AVERAGE(D112:D116)</f>
        <v>158.38297872340428</v>
      </c>
    </row>
    <row r="119" spans="1:8" x14ac:dyDescent="0.25">
      <c r="A119" s="13" t="s">
        <v>8</v>
      </c>
      <c r="B119" s="5">
        <f>STDEV(B112:B116)</f>
        <v>36.04232711125055</v>
      </c>
      <c r="C119" s="5">
        <f>STDEV(C112:C116)</f>
        <v>49.034129520714941</v>
      </c>
      <c r="D119" s="5">
        <f>STDEV(D112:D116)</f>
        <v>89.018286431210001</v>
      </c>
    </row>
    <row r="120" spans="1:8" x14ac:dyDescent="0.25">
      <c r="A120" s="13" t="s">
        <v>9</v>
      </c>
      <c r="B120" s="5">
        <f>B119/B121</f>
        <v>7.2084654222501099</v>
      </c>
      <c r="C120" s="5">
        <f>C119/C121</f>
        <v>9.8068259041429879</v>
      </c>
      <c r="D120" s="5">
        <f>D119/D121</f>
        <v>17.803657286242</v>
      </c>
    </row>
    <row r="121" spans="1:8" x14ac:dyDescent="0.25">
      <c r="A121" s="13" t="s">
        <v>10</v>
      </c>
      <c r="B121" s="6">
        <f>COUNT(B112:B116)</f>
        <v>5</v>
      </c>
      <c r="C121" s="6">
        <f>COUNT(C112:C116)</f>
        <v>5</v>
      </c>
      <c r="D121" s="6">
        <f>COUNT(D112:D116)</f>
        <v>5</v>
      </c>
    </row>
    <row r="122" spans="1:8" x14ac:dyDescent="0.25">
      <c r="A122" s="13"/>
      <c r="B122" s="9" t="s">
        <v>99</v>
      </c>
      <c r="C122" s="10" t="s">
        <v>100</v>
      </c>
      <c r="D122" s="9" t="s">
        <v>101</v>
      </c>
    </row>
    <row r="123" spans="1:8" x14ac:dyDescent="0.25">
      <c r="B123" s="67" t="s">
        <v>24</v>
      </c>
      <c r="C123" s="67"/>
      <c r="D123" s="67"/>
      <c r="E123" s="67"/>
      <c r="F123" s="67"/>
      <c r="G123" s="67"/>
    </row>
    <row r="124" spans="1:8" x14ac:dyDescent="0.25">
      <c r="B124" s="70" t="s">
        <v>25</v>
      </c>
      <c r="C124" s="71"/>
      <c r="D124" s="71"/>
      <c r="E124" s="71"/>
      <c r="F124" s="71"/>
      <c r="G124" s="72"/>
    </row>
    <row r="125" spans="1:8" x14ac:dyDescent="0.25">
      <c r="B125" s="73" t="s">
        <v>2</v>
      </c>
      <c r="C125" s="74"/>
      <c r="D125" s="74"/>
      <c r="E125" s="74"/>
      <c r="F125" s="74"/>
      <c r="G125" s="75"/>
    </row>
    <row r="126" spans="1:8" x14ac:dyDescent="0.25">
      <c r="B126" s="76" t="s">
        <v>26</v>
      </c>
      <c r="C126" s="77"/>
      <c r="D126" s="78"/>
      <c r="E126" s="76" t="s">
        <v>27</v>
      </c>
      <c r="F126" s="77"/>
      <c r="G126" s="78"/>
    </row>
    <row r="127" spans="1:8" x14ac:dyDescent="0.25">
      <c r="B127" s="1" t="s">
        <v>3</v>
      </c>
      <c r="C127" s="1" t="s">
        <v>4</v>
      </c>
      <c r="D127" s="1" t="s">
        <v>5</v>
      </c>
      <c r="E127" s="1" t="s">
        <v>3</v>
      </c>
      <c r="F127" s="1" t="s">
        <v>4</v>
      </c>
      <c r="G127" s="1" t="s">
        <v>5</v>
      </c>
    </row>
    <row r="128" spans="1:8" x14ac:dyDescent="0.25">
      <c r="B128" s="26">
        <v>0.76172660100036182</v>
      </c>
      <c r="C128" s="26">
        <v>0.68614039171007046</v>
      </c>
      <c r="D128" s="26">
        <v>0.71672063593141611</v>
      </c>
      <c r="E128" s="26">
        <v>0.18597413788009839</v>
      </c>
      <c r="F128" s="27">
        <v>0.24714015609013248</v>
      </c>
      <c r="G128" s="27">
        <v>0.2223150298822601</v>
      </c>
    </row>
    <row r="129" spans="1:7" x14ac:dyDescent="0.25">
      <c r="B129" s="26">
        <v>0.76044231541653506</v>
      </c>
      <c r="C129" s="26">
        <v>0.61507915834211679</v>
      </c>
      <c r="D129" s="26">
        <v>0.69308060252295189</v>
      </c>
      <c r="E129" s="26">
        <v>0.18987217925563871</v>
      </c>
      <c r="F129" s="27">
        <v>0.3004298430122464</v>
      </c>
      <c r="G129" s="27">
        <v>0.24070023566207338</v>
      </c>
    </row>
    <row r="130" spans="1:7" x14ac:dyDescent="0.25">
      <c r="B130" s="26">
        <v>0.76176000597118332</v>
      </c>
      <c r="C130" s="26">
        <v>0.64282615369144047</v>
      </c>
      <c r="D130" s="26">
        <v>0.69382157333867656</v>
      </c>
      <c r="E130" s="26">
        <v>0.18814885312703911</v>
      </c>
      <c r="F130" s="27">
        <v>0.2780478600848062</v>
      </c>
      <c r="G130" s="27">
        <v>0.24115441593698639</v>
      </c>
    </row>
    <row r="131" spans="1:7" x14ac:dyDescent="0.25">
      <c r="B131" s="26">
        <v>0.76127855270727918</v>
      </c>
      <c r="C131" s="26">
        <v>0.62365888412415127</v>
      </c>
      <c r="D131" s="26">
        <v>0.71033879622153995</v>
      </c>
      <c r="E131" s="26">
        <v>0.18876364200206164</v>
      </c>
      <c r="F131" s="27">
        <v>0.29301986443263262</v>
      </c>
      <c r="G131" s="27">
        <v>0.22810215881806006</v>
      </c>
    </row>
    <row r="132" spans="1:7" x14ac:dyDescent="0.25">
      <c r="B132" s="26">
        <v>0.76404922770881711</v>
      </c>
      <c r="C132" s="26">
        <v>0.62644181078959449</v>
      </c>
      <c r="D132" s="26">
        <v>0.68523743253362657</v>
      </c>
      <c r="E132" s="26">
        <v>0.18640900960439047</v>
      </c>
      <c r="F132" s="27">
        <v>0.29151650389413064</v>
      </c>
      <c r="G132" s="27">
        <v>0.24562746874969907</v>
      </c>
    </row>
    <row r="133" spans="1:7" x14ac:dyDescent="0.25">
      <c r="B133" s="28"/>
      <c r="C133" s="28"/>
      <c r="D133" s="28"/>
      <c r="E133" s="28"/>
      <c r="F133" s="28"/>
      <c r="G133" s="28"/>
    </row>
    <row r="134" spans="1:7" x14ac:dyDescent="0.25">
      <c r="A134" s="13" t="s">
        <v>7</v>
      </c>
      <c r="B134" s="29">
        <f>AVERAGE(B128:B132)</f>
        <v>0.76185134056083526</v>
      </c>
      <c r="C134" s="29">
        <f>AVERAGE(C128:C132)</f>
        <v>0.63882927973147474</v>
      </c>
      <c r="D134" s="29">
        <f t="shared" ref="D134:G134" si="0">AVERAGE(D128:D132)</f>
        <v>0.6998398081096423</v>
      </c>
      <c r="E134" s="29">
        <f t="shared" si="0"/>
        <v>0.18783356437384566</v>
      </c>
      <c r="F134" s="29">
        <f t="shared" si="0"/>
        <v>0.28203084550278967</v>
      </c>
      <c r="G134" s="29">
        <f t="shared" si="0"/>
        <v>0.2355798618098158</v>
      </c>
    </row>
    <row r="135" spans="1:7" x14ac:dyDescent="0.25">
      <c r="A135" s="13" t="s">
        <v>8</v>
      </c>
      <c r="B135" s="29">
        <f>STDEV(B128:B132)</f>
        <v>1.3386604930796843E-3</v>
      </c>
      <c r="C135" s="29">
        <f>STDEV(C128:C132)</f>
        <v>2.8292997692808467E-2</v>
      </c>
      <c r="D135" s="29">
        <f t="shared" ref="D135:G135" si="1">STDEV(D128:D132)</f>
        <v>1.3137032405634552E-2</v>
      </c>
      <c r="E135" s="29">
        <f t="shared" si="1"/>
        <v>1.6284367661574242E-3</v>
      </c>
      <c r="F135" s="29">
        <f t="shared" si="1"/>
        <v>2.110973556230061E-2</v>
      </c>
      <c r="G135" s="29">
        <f t="shared" si="1"/>
        <v>9.875729029054538E-3</v>
      </c>
    </row>
    <row r="136" spans="1:7" x14ac:dyDescent="0.25">
      <c r="A136" s="13" t="s">
        <v>9</v>
      </c>
      <c r="B136" s="29">
        <f>B135/B137</f>
        <v>2.6773209861593683E-4</v>
      </c>
      <c r="C136" s="29">
        <f>C135/C137</f>
        <v>5.6585995385616938E-3</v>
      </c>
      <c r="D136" s="29">
        <f t="shared" ref="D136:G136" si="2">D135/D137</f>
        <v>2.6274064811269105E-3</v>
      </c>
      <c r="E136" s="29">
        <f t="shared" si="2"/>
        <v>3.2568735323148482E-4</v>
      </c>
      <c r="F136" s="29">
        <f t="shared" si="2"/>
        <v>4.2219471124601221E-3</v>
      </c>
      <c r="G136" s="29">
        <f t="shared" si="2"/>
        <v>1.9751458058109078E-3</v>
      </c>
    </row>
    <row r="137" spans="1:7" x14ac:dyDescent="0.25">
      <c r="A137" s="13" t="s">
        <v>10</v>
      </c>
      <c r="B137" s="6">
        <f>COUNT(B128:B132)</f>
        <v>5</v>
      </c>
      <c r="C137" s="6">
        <f>COUNT(C128:C132)</f>
        <v>5</v>
      </c>
      <c r="D137" s="6">
        <f t="shared" ref="D137:G137" si="3">COUNT(D128:D132)</f>
        <v>5</v>
      </c>
      <c r="E137" s="6">
        <f t="shared" si="3"/>
        <v>5</v>
      </c>
      <c r="F137" s="6">
        <f t="shared" si="3"/>
        <v>5</v>
      </c>
      <c r="G137" s="6">
        <f t="shared" si="3"/>
        <v>5</v>
      </c>
    </row>
    <row r="138" spans="1:7" x14ac:dyDescent="0.25">
      <c r="A138" s="13" t="s">
        <v>113</v>
      </c>
      <c r="B138" s="45"/>
      <c r="C138" s="42"/>
      <c r="D138" s="45"/>
      <c r="E138" s="42"/>
      <c r="F138" s="53" t="s">
        <v>115</v>
      </c>
      <c r="G138" s="53" t="s">
        <v>115</v>
      </c>
    </row>
    <row r="140" spans="1:7" x14ac:dyDescent="0.25">
      <c r="B140" s="70" t="s">
        <v>25</v>
      </c>
      <c r="C140" s="71"/>
      <c r="D140" s="71"/>
      <c r="E140" s="71"/>
      <c r="F140" s="71"/>
      <c r="G140" s="72"/>
    </row>
    <row r="141" spans="1:7" x14ac:dyDescent="0.25">
      <c r="B141" s="73" t="s">
        <v>11</v>
      </c>
      <c r="C141" s="74"/>
      <c r="D141" s="74"/>
      <c r="E141" s="74"/>
      <c r="F141" s="74"/>
      <c r="G141" s="75"/>
    </row>
    <row r="142" spans="1:7" x14ac:dyDescent="0.25">
      <c r="B142" s="76" t="s">
        <v>26</v>
      </c>
      <c r="C142" s="77"/>
      <c r="D142" s="78"/>
      <c r="E142" s="76" t="s">
        <v>27</v>
      </c>
      <c r="F142" s="77"/>
      <c r="G142" s="78"/>
    </row>
    <row r="143" spans="1:7" x14ac:dyDescent="0.25">
      <c r="B143" s="1" t="s">
        <v>3</v>
      </c>
      <c r="C143" s="1" t="s">
        <v>4</v>
      </c>
      <c r="D143" s="1" t="s">
        <v>5</v>
      </c>
      <c r="E143" s="1" t="s">
        <v>3</v>
      </c>
      <c r="F143" s="1" t="s">
        <v>4</v>
      </c>
      <c r="G143" s="1" t="s">
        <v>5</v>
      </c>
    </row>
    <row r="144" spans="1:7" x14ac:dyDescent="0.25">
      <c r="B144" s="26">
        <v>0.76299682109926292</v>
      </c>
      <c r="C144" s="26">
        <v>0.75784514642894607</v>
      </c>
      <c r="D144" s="26">
        <v>0.7546482972657822</v>
      </c>
      <c r="E144" s="26">
        <v>0.19133423478758832</v>
      </c>
      <c r="F144" s="27">
        <v>0.1925488878453194</v>
      </c>
      <c r="G144" s="27">
        <v>0.19599848651276669</v>
      </c>
    </row>
    <row r="145" spans="1:7" x14ac:dyDescent="0.25">
      <c r="B145" s="26">
        <v>0.76770117060100662</v>
      </c>
      <c r="C145" s="26">
        <v>0.76108017956832841</v>
      </c>
      <c r="D145" s="26">
        <v>0.75409794078007752</v>
      </c>
      <c r="E145" s="26">
        <v>0.18808818629948418</v>
      </c>
      <c r="F145" s="27">
        <v>0.18695412285251989</v>
      </c>
      <c r="G145" s="27">
        <v>0.19597887420241794</v>
      </c>
    </row>
    <row r="146" spans="1:7" x14ac:dyDescent="0.25">
      <c r="B146" s="26">
        <v>0.77282356946903641</v>
      </c>
      <c r="C146" s="26">
        <v>0.75687712957661479</v>
      </c>
      <c r="D146" s="26">
        <v>0.7545466584137116</v>
      </c>
      <c r="E146" s="26">
        <v>0.1836550810711543</v>
      </c>
      <c r="F146" s="27">
        <v>0.19432383813734699</v>
      </c>
      <c r="G146" s="27">
        <v>0.194702864067372</v>
      </c>
    </row>
    <row r="147" spans="1:7" x14ac:dyDescent="0.25">
      <c r="B147" s="26">
        <v>0.76400595426053952</v>
      </c>
      <c r="C147" s="26">
        <v>0.75816781042895021</v>
      </c>
      <c r="D147" s="26">
        <v>0.75478326643725424</v>
      </c>
      <c r="E147" s="26">
        <v>0.19077440093232201</v>
      </c>
      <c r="F147" s="27">
        <v>0.19201260793630684</v>
      </c>
      <c r="G147" s="27">
        <v>0.19287868885271034</v>
      </c>
    </row>
    <row r="148" spans="1:7" x14ac:dyDescent="0.25">
      <c r="B148" s="26"/>
      <c r="C148" s="26">
        <v>0.76404870776139866</v>
      </c>
      <c r="D148" s="26">
        <v>0.74541860870048871</v>
      </c>
      <c r="E148" s="26"/>
      <c r="F148" s="27">
        <v>0.18884693947511638</v>
      </c>
      <c r="G148" s="27">
        <v>0.19999133971515293</v>
      </c>
    </row>
    <row r="149" spans="1:7" x14ac:dyDescent="0.25">
      <c r="B149" s="30"/>
      <c r="C149" s="30"/>
      <c r="D149" s="30"/>
      <c r="E149" s="30"/>
      <c r="F149" s="30"/>
      <c r="G149" s="30"/>
    </row>
    <row r="150" spans="1:7" x14ac:dyDescent="0.25">
      <c r="A150" s="13" t="s">
        <v>7</v>
      </c>
      <c r="B150" s="29">
        <f>AVERAGE(B144:B148)</f>
        <v>0.76688187885746129</v>
      </c>
      <c r="C150" s="29">
        <f>AVERAGE(C144:C148)</f>
        <v>0.75960379475284756</v>
      </c>
      <c r="D150" s="29">
        <f t="shared" ref="D150:G150" si="4">AVERAGE(D144:D148)</f>
        <v>0.75269895431946288</v>
      </c>
      <c r="E150" s="29">
        <f t="shared" si="4"/>
        <v>0.18846297577263721</v>
      </c>
      <c r="F150" s="29">
        <f t="shared" si="4"/>
        <v>0.19093727924932188</v>
      </c>
      <c r="G150" s="29">
        <f t="shared" si="4"/>
        <v>0.19591005067008399</v>
      </c>
    </row>
    <row r="151" spans="1:7" x14ac:dyDescent="0.25">
      <c r="A151" s="13" t="s">
        <v>8</v>
      </c>
      <c r="B151" s="29">
        <f>STDEV(B144:B148)</f>
        <v>4.4474540416002207E-3</v>
      </c>
      <c r="C151" s="29">
        <f>STDEV(C144:C148)</f>
        <v>2.9379653531776944E-3</v>
      </c>
      <c r="D151" s="29">
        <f t="shared" ref="D151:G151" si="5">STDEV(D144:D148)</f>
        <v>4.0779560074668481E-3</v>
      </c>
      <c r="E151" s="29">
        <f t="shared" si="5"/>
        <v>3.5044321085113375E-3</v>
      </c>
      <c r="F151" s="29">
        <f t="shared" si="5"/>
        <v>2.9773079453937036E-3</v>
      </c>
      <c r="G151" s="29">
        <f t="shared" si="5"/>
        <v>2.6132322805230992E-3</v>
      </c>
    </row>
    <row r="152" spans="1:7" x14ac:dyDescent="0.25">
      <c r="A152" s="13" t="s">
        <v>9</v>
      </c>
      <c r="B152" s="29">
        <f>B151/B153</f>
        <v>1.1118635104000552E-3</v>
      </c>
      <c r="C152" s="29">
        <f>C151/C153</f>
        <v>5.8759307063553884E-4</v>
      </c>
      <c r="D152" s="29">
        <f t="shared" ref="D152:G152" si="6">D151/D153</f>
        <v>8.1559120149336957E-4</v>
      </c>
      <c r="E152" s="29">
        <f t="shared" si="6"/>
        <v>8.7610802712783438E-4</v>
      </c>
      <c r="F152" s="29">
        <f t="shared" si="6"/>
        <v>5.9546158907874069E-4</v>
      </c>
      <c r="G152" s="29">
        <f t="shared" si="6"/>
        <v>5.2264645610461988E-4</v>
      </c>
    </row>
    <row r="153" spans="1:7" x14ac:dyDescent="0.25">
      <c r="A153" s="13" t="s">
        <v>10</v>
      </c>
      <c r="B153" s="6">
        <f>COUNT(B144:B148)</f>
        <v>4</v>
      </c>
      <c r="C153" s="6">
        <f>COUNT(C144:C148)</f>
        <v>5</v>
      </c>
      <c r="D153" s="6">
        <f t="shared" ref="D153:G153" si="7">COUNT(D144:D148)</f>
        <v>5</v>
      </c>
      <c r="E153" s="6">
        <f t="shared" si="7"/>
        <v>4</v>
      </c>
      <c r="F153" s="6">
        <f t="shared" si="7"/>
        <v>5</v>
      </c>
      <c r="G153" s="6">
        <f t="shared" si="7"/>
        <v>5</v>
      </c>
    </row>
    <row r="154" spans="1:7" x14ac:dyDescent="0.25">
      <c r="A154" s="13" t="s">
        <v>113</v>
      </c>
      <c r="B154" s="45"/>
      <c r="C154" s="42"/>
      <c r="D154" s="45"/>
      <c r="E154" s="42"/>
      <c r="F154" s="53">
        <v>0.26750000000000002</v>
      </c>
      <c r="G154" s="53">
        <v>6.3E-3</v>
      </c>
    </row>
    <row r="156" spans="1:7" x14ac:dyDescent="0.25">
      <c r="B156" s="70" t="s">
        <v>25</v>
      </c>
      <c r="C156" s="71"/>
      <c r="D156" s="71"/>
      <c r="E156" s="71"/>
      <c r="F156" s="71"/>
      <c r="G156" s="72"/>
    </row>
    <row r="157" spans="1:7" x14ac:dyDescent="0.25">
      <c r="B157" s="73" t="s">
        <v>28</v>
      </c>
      <c r="C157" s="74"/>
      <c r="D157" s="74"/>
      <c r="E157" s="74"/>
      <c r="F157" s="74"/>
      <c r="G157" s="75"/>
    </row>
    <row r="158" spans="1:7" x14ac:dyDescent="0.25">
      <c r="B158" s="76" t="s">
        <v>26</v>
      </c>
      <c r="C158" s="77"/>
      <c r="D158" s="78"/>
      <c r="E158" s="76" t="s">
        <v>27</v>
      </c>
      <c r="F158" s="77"/>
      <c r="G158" s="78"/>
    </row>
    <row r="159" spans="1:7" x14ac:dyDescent="0.25">
      <c r="B159" s="1" t="s">
        <v>3</v>
      </c>
      <c r="C159" s="1" t="s">
        <v>4</v>
      </c>
      <c r="D159" s="1" t="s">
        <v>5</v>
      </c>
      <c r="E159" s="1" t="s">
        <v>3</v>
      </c>
      <c r="F159" s="1" t="s">
        <v>4</v>
      </c>
      <c r="G159" s="1" t="s">
        <v>5</v>
      </c>
    </row>
    <row r="160" spans="1:7" x14ac:dyDescent="0.25">
      <c r="B160" s="26">
        <v>0.76131125105431507</v>
      </c>
      <c r="C160" s="26">
        <v>0.76253088155074211</v>
      </c>
      <c r="D160" s="26">
        <v>0.7419533213432612</v>
      </c>
      <c r="E160" s="26">
        <v>0.18952960530799207</v>
      </c>
      <c r="F160" s="27">
        <v>0.1877426582085116</v>
      </c>
      <c r="G160" s="27">
        <v>0.20431893720532474</v>
      </c>
    </row>
    <row r="161" spans="1:10" x14ac:dyDescent="0.25">
      <c r="B161" s="26">
        <v>0.76503397726992561</v>
      </c>
      <c r="C161" s="26">
        <v>0.75897581426277305</v>
      </c>
      <c r="D161" s="26">
        <v>0.7498011275266917</v>
      </c>
      <c r="E161" s="26">
        <v>0.18595044851693901</v>
      </c>
      <c r="F161" s="27">
        <v>0.19142905293982601</v>
      </c>
      <c r="G161" s="27">
        <v>0.19522994386407272</v>
      </c>
    </row>
    <row r="162" spans="1:10" x14ac:dyDescent="0.25">
      <c r="B162" s="26">
        <v>0.76561729700003445</v>
      </c>
      <c r="C162" s="26">
        <v>0.75551135944187375</v>
      </c>
      <c r="D162" s="26">
        <v>0.73893892872058242</v>
      </c>
      <c r="E162" s="26">
        <v>0.18463216005968636</v>
      </c>
      <c r="F162" s="27">
        <v>0.19313814076738009</v>
      </c>
      <c r="G162" s="27">
        <v>0.20724025930390499</v>
      </c>
    </row>
    <row r="163" spans="1:10" x14ac:dyDescent="0.25">
      <c r="B163" s="26">
        <v>0.76585993606781144</v>
      </c>
      <c r="C163" s="26">
        <v>0.75944003851153286</v>
      </c>
      <c r="D163" s="26">
        <v>0.74619887041688859</v>
      </c>
      <c r="E163" s="26">
        <v>0.18540924451298324</v>
      </c>
      <c r="F163" s="27">
        <v>0.19228053050740254</v>
      </c>
      <c r="G163" s="27">
        <v>0.20191250500510324</v>
      </c>
    </row>
    <row r="164" spans="1:10" x14ac:dyDescent="0.25">
      <c r="B164" s="26">
        <v>0.76879561920922956</v>
      </c>
      <c r="C164" s="26">
        <v>0.75836561112642775</v>
      </c>
      <c r="D164" s="26">
        <v>0.74148804927767165</v>
      </c>
      <c r="E164" s="26">
        <v>0.18235915318299237</v>
      </c>
      <c r="F164" s="27">
        <v>0.18956786644380205</v>
      </c>
      <c r="G164" s="27">
        <v>0.20512336565774292</v>
      </c>
    </row>
    <row r="165" spans="1:10" x14ac:dyDescent="0.25">
      <c r="B165" s="30"/>
      <c r="C165" s="30"/>
      <c r="D165" s="30"/>
      <c r="E165" s="30"/>
      <c r="F165" s="30"/>
      <c r="G165" s="30"/>
    </row>
    <row r="166" spans="1:10" x14ac:dyDescent="0.25">
      <c r="A166" s="13" t="s">
        <v>7</v>
      </c>
      <c r="B166" s="29">
        <f>AVERAGE(B160:B164)</f>
        <v>0.76532361612026323</v>
      </c>
      <c r="C166" s="29">
        <f>AVERAGE(C160:C164)</f>
        <v>0.75896474097866995</v>
      </c>
      <c r="D166" s="29">
        <f t="shared" ref="D166:G166" si="8">AVERAGE(D160:D164)</f>
        <v>0.74367605945701909</v>
      </c>
      <c r="E166" s="29">
        <f t="shared" si="8"/>
        <v>0.18557612231611861</v>
      </c>
      <c r="F166" s="29">
        <f t="shared" si="8"/>
        <v>0.19083164977338446</v>
      </c>
      <c r="G166" s="29">
        <f t="shared" si="8"/>
        <v>0.20276500220722973</v>
      </c>
    </row>
    <row r="167" spans="1:10" x14ac:dyDescent="0.25">
      <c r="A167" s="13" t="s">
        <v>8</v>
      </c>
      <c r="B167" s="29">
        <f>STDEV(B160:B164)</f>
        <v>2.6744932735538484E-3</v>
      </c>
      <c r="C167" s="29">
        <f>STDEV(C160:C164)</f>
        <v>2.511383560941965E-3</v>
      </c>
      <c r="D167" s="29">
        <f t="shared" ref="D167:G167" si="9">STDEV(D160:D164)</f>
        <v>4.3033898488568237E-3</v>
      </c>
      <c r="E167" s="29">
        <f t="shared" si="9"/>
        <v>2.5999014989941589E-3</v>
      </c>
      <c r="F167" s="29">
        <f t="shared" si="9"/>
        <v>2.1745725914563171E-3</v>
      </c>
      <c r="G167" s="29">
        <f t="shared" si="9"/>
        <v>4.6235369020582303E-3</v>
      </c>
    </row>
    <row r="168" spans="1:10" x14ac:dyDescent="0.25">
      <c r="A168" s="13" t="s">
        <v>9</v>
      </c>
      <c r="B168" s="29">
        <f>B167/B169</f>
        <v>5.3489865471076966E-4</v>
      </c>
      <c r="C168" s="29">
        <f>C167/C169</f>
        <v>5.0227671218839296E-4</v>
      </c>
      <c r="D168" s="29">
        <f t="shared" ref="D168:G168" si="10">D167/D169</f>
        <v>8.6067796977136479E-4</v>
      </c>
      <c r="E168" s="29">
        <f t="shared" si="10"/>
        <v>5.1998029979883178E-4</v>
      </c>
      <c r="F168" s="29">
        <f t="shared" si="10"/>
        <v>4.3491451829126343E-4</v>
      </c>
      <c r="G168" s="29">
        <f t="shared" si="10"/>
        <v>9.2470738041164607E-4</v>
      </c>
    </row>
    <row r="169" spans="1:10" x14ac:dyDescent="0.25">
      <c r="A169" s="13" t="s">
        <v>10</v>
      </c>
      <c r="B169" s="6">
        <f>COUNT(B160:B164)</f>
        <v>5</v>
      </c>
      <c r="C169" s="6">
        <f>COUNT(C160:C164)</f>
        <v>5</v>
      </c>
      <c r="D169" s="6">
        <f t="shared" ref="D169:G169" si="11">COUNT(D160:D164)</f>
        <v>5</v>
      </c>
      <c r="E169" s="6">
        <f t="shared" si="11"/>
        <v>5</v>
      </c>
      <c r="F169" s="6">
        <f t="shared" si="11"/>
        <v>5</v>
      </c>
      <c r="G169" s="6">
        <f t="shared" si="11"/>
        <v>5</v>
      </c>
    </row>
    <row r="170" spans="1:10" x14ac:dyDescent="0.25">
      <c r="A170" s="13" t="s">
        <v>113</v>
      </c>
      <c r="B170" s="45"/>
      <c r="C170" s="42"/>
      <c r="D170" s="45"/>
      <c r="E170" s="42"/>
      <c r="F170" s="53">
        <v>0.01</v>
      </c>
      <c r="G170" s="53">
        <v>1E-4</v>
      </c>
    </row>
    <row r="175" spans="1:10" x14ac:dyDescent="0.25">
      <c r="B175" s="73" t="s">
        <v>29</v>
      </c>
      <c r="C175" s="74"/>
      <c r="D175" s="20"/>
      <c r="E175" s="20"/>
      <c r="F175" s="20"/>
      <c r="G175" s="67" t="s">
        <v>30</v>
      </c>
      <c r="H175" s="67"/>
      <c r="I175" s="67"/>
      <c r="J175" s="67"/>
    </row>
    <row r="176" spans="1:10" x14ac:dyDescent="0.25">
      <c r="B176" s="68" t="s">
        <v>31</v>
      </c>
      <c r="C176" s="68"/>
      <c r="D176" s="23"/>
      <c r="E176" s="23"/>
      <c r="F176" s="23"/>
      <c r="G176" s="68" t="s">
        <v>32</v>
      </c>
      <c r="H176" s="68"/>
      <c r="I176" s="68"/>
      <c r="J176" s="68"/>
    </row>
    <row r="177" spans="1:10" x14ac:dyDescent="0.25">
      <c r="B177" s="1" t="s">
        <v>33</v>
      </c>
      <c r="C177" s="1" t="s">
        <v>34</v>
      </c>
      <c r="G177" s="1" t="s">
        <v>35</v>
      </c>
      <c r="H177" s="1" t="s">
        <v>36</v>
      </c>
      <c r="I177" s="1" t="s">
        <v>3</v>
      </c>
      <c r="J177" s="1" t="s">
        <v>36</v>
      </c>
    </row>
    <row r="178" spans="1:10" x14ac:dyDescent="0.25">
      <c r="B178" s="31">
        <v>0.61249799999999999</v>
      </c>
      <c r="C178" s="31">
        <v>6.4231999999999997E-2</v>
      </c>
      <c r="G178" s="32">
        <v>89.58229</v>
      </c>
      <c r="H178" s="32">
        <v>131.3451</v>
      </c>
      <c r="I178" s="32">
        <v>81.624849999999995</v>
      </c>
      <c r="J178" s="32">
        <v>103.1734</v>
      </c>
    </row>
    <row r="179" spans="1:10" x14ac:dyDescent="0.25">
      <c r="B179" s="31">
        <v>1.368673</v>
      </c>
      <c r="C179" s="31">
        <v>6.7348000000000005E-2</v>
      </c>
      <c r="G179" s="32">
        <v>92.407619999999994</v>
      </c>
      <c r="H179" s="32">
        <v>119.029</v>
      </c>
      <c r="I179" s="32">
        <v>104.18300000000001</v>
      </c>
      <c r="J179" s="32">
        <v>104.0847</v>
      </c>
    </row>
    <row r="180" spans="1:10" x14ac:dyDescent="0.25">
      <c r="B180" s="31">
        <v>1.192876</v>
      </c>
      <c r="C180" s="31">
        <v>8.2819000000000004E-2</v>
      </c>
      <c r="G180" s="32">
        <v>88.534970000000001</v>
      </c>
      <c r="H180" s="32">
        <v>119.2238</v>
      </c>
      <c r="I180" s="32">
        <v>98.136319999999998</v>
      </c>
      <c r="J180" s="32">
        <v>103.12560000000001</v>
      </c>
    </row>
    <row r="181" spans="1:10" x14ac:dyDescent="0.25">
      <c r="B181" s="30"/>
      <c r="C181" s="30"/>
      <c r="G181" s="32">
        <v>119.7272</v>
      </c>
      <c r="H181" s="32">
        <v>150.86259999999999</v>
      </c>
      <c r="I181" s="32">
        <v>112.2089</v>
      </c>
      <c r="J181" s="32">
        <v>112.7137</v>
      </c>
    </row>
    <row r="182" spans="1:10" x14ac:dyDescent="0.25">
      <c r="A182" s="13" t="s">
        <v>7</v>
      </c>
      <c r="B182" s="29">
        <f>AVERAGE(B178:B180)</f>
        <v>1.0580156666666667</v>
      </c>
      <c r="C182" s="29">
        <f>AVERAGE(C178:C180)</f>
        <v>7.146633333333334E-2</v>
      </c>
      <c r="G182" s="32">
        <v>113.9629</v>
      </c>
      <c r="H182" s="32">
        <v>136.20830000000001</v>
      </c>
      <c r="I182" s="32">
        <v>100.7851</v>
      </c>
      <c r="J182" s="32">
        <v>111.43049999999999</v>
      </c>
    </row>
    <row r="183" spans="1:10" x14ac:dyDescent="0.25">
      <c r="A183" s="13" t="s">
        <v>8</v>
      </c>
      <c r="B183" s="29">
        <f>STDEV(B178:B180)</f>
        <v>0.39571535197201219</v>
      </c>
      <c r="C183" s="29">
        <f>STDEV(C178:C180)</f>
        <v>9.9543781490022444E-3</v>
      </c>
      <c r="G183" s="32">
        <v>95.785020000000003</v>
      </c>
      <c r="H183" s="32">
        <v>130.2491</v>
      </c>
      <c r="I183" s="32">
        <v>103.06189999999999</v>
      </c>
      <c r="J183" s="32">
        <v>110.79559999999999</v>
      </c>
    </row>
    <row r="184" spans="1:10" x14ac:dyDescent="0.25">
      <c r="A184" s="13" t="s">
        <v>9</v>
      </c>
      <c r="B184" s="29">
        <f>B183/B185</f>
        <v>0.13190511732400406</v>
      </c>
      <c r="C184" s="29">
        <f>C183/C185</f>
        <v>3.3181260496674149E-3</v>
      </c>
      <c r="G184" s="33"/>
      <c r="H184" s="33"/>
      <c r="I184" s="33"/>
      <c r="J184" s="33"/>
    </row>
    <row r="185" spans="1:10" x14ac:dyDescent="0.25">
      <c r="A185" s="13" t="s">
        <v>10</v>
      </c>
      <c r="B185" s="6">
        <f>COUNT(B178:B180)</f>
        <v>3</v>
      </c>
      <c r="C185" s="6">
        <f>COUNT(C178:C180)</f>
        <v>3</v>
      </c>
      <c r="F185" s="4" t="s">
        <v>7</v>
      </c>
      <c r="G185" s="34">
        <f>AVERAGE(G178:G183)</f>
        <v>100</v>
      </c>
      <c r="H185" s="34">
        <f t="shared" ref="H185:J185" si="12">AVERAGE(H178:H183)</f>
        <v>131.15298333333331</v>
      </c>
      <c r="I185" s="34">
        <f t="shared" si="12"/>
        <v>100.00001166666665</v>
      </c>
      <c r="J185" s="34">
        <f t="shared" si="12"/>
        <v>107.55391666666668</v>
      </c>
    </row>
    <row r="186" spans="1:10" x14ac:dyDescent="0.25">
      <c r="A186" s="59" t="s">
        <v>113</v>
      </c>
      <c r="C186" s="55">
        <v>6.3E-3</v>
      </c>
      <c r="D186" t="s">
        <v>116</v>
      </c>
      <c r="F186" s="4" t="s">
        <v>8</v>
      </c>
      <c r="G186" s="34">
        <f>STDEV(G178:G183)</f>
        <v>13.412761693699062</v>
      </c>
      <c r="H186" s="34">
        <f t="shared" ref="H186:J186" si="13">STDEV(H178:H183)</f>
        <v>11.867396652242926</v>
      </c>
      <c r="I186" s="34">
        <f t="shared" si="13"/>
        <v>10.175124397215825</v>
      </c>
      <c r="J186" s="34">
        <f t="shared" si="13"/>
        <v>4.5385934444127782</v>
      </c>
    </row>
    <row r="187" spans="1:10" x14ac:dyDescent="0.25">
      <c r="F187" s="4" t="s">
        <v>9</v>
      </c>
      <c r="G187" s="34">
        <f>G186/G188</f>
        <v>2.2354602822831771</v>
      </c>
      <c r="H187" s="34">
        <f t="shared" ref="H187:J187" si="14">H186/H188</f>
        <v>1.9778994420404876</v>
      </c>
      <c r="I187" s="34">
        <f t="shared" si="14"/>
        <v>1.6958540662026376</v>
      </c>
      <c r="J187" s="34">
        <f t="shared" si="14"/>
        <v>0.756432240735463</v>
      </c>
    </row>
    <row r="188" spans="1:10" x14ac:dyDescent="0.25">
      <c r="F188" s="4" t="s">
        <v>10</v>
      </c>
      <c r="G188" s="6">
        <f>COUNT(G178:G183)</f>
        <v>6</v>
      </c>
      <c r="H188" s="6">
        <f t="shared" ref="H188:J188" si="15">COUNT(H178:H183)</f>
        <v>6</v>
      </c>
      <c r="I188" s="6">
        <f t="shared" si="15"/>
        <v>6</v>
      </c>
      <c r="J188" s="6">
        <f t="shared" si="15"/>
        <v>6</v>
      </c>
    </row>
    <row r="189" spans="1:10" x14ac:dyDescent="0.25">
      <c r="F189" s="59" t="s">
        <v>113</v>
      </c>
      <c r="H189" s="54">
        <v>1.6999999999999999E-3</v>
      </c>
      <c r="I189" s="60"/>
      <c r="J189" s="54">
        <v>0.1278</v>
      </c>
    </row>
    <row r="190" spans="1:10" x14ac:dyDescent="0.25">
      <c r="H190" s="61"/>
      <c r="I190" s="61"/>
    </row>
    <row r="191" spans="1:10" x14ac:dyDescent="0.25">
      <c r="H191" s="61"/>
      <c r="I191" s="61"/>
    </row>
    <row r="192" spans="1:10" x14ac:dyDescent="0.25">
      <c r="H192" s="61"/>
      <c r="I192" s="61"/>
    </row>
    <row r="193" spans="1:12" x14ac:dyDescent="0.25">
      <c r="B193" s="67" t="s">
        <v>37</v>
      </c>
      <c r="C193" s="67"/>
      <c r="D193" s="67"/>
      <c r="E193" s="67"/>
      <c r="F193" s="67"/>
      <c r="G193" s="67"/>
      <c r="H193" s="61"/>
      <c r="I193" s="61"/>
      <c r="J193" s="51" t="s">
        <v>84</v>
      </c>
      <c r="K193" s="52"/>
    </row>
    <row r="194" spans="1:12" x14ac:dyDescent="0.25">
      <c r="B194" s="68" t="s">
        <v>32</v>
      </c>
      <c r="C194" s="68"/>
      <c r="D194" s="68"/>
      <c r="E194" s="68"/>
      <c r="F194" s="68"/>
      <c r="G194" s="68"/>
      <c r="H194" s="61"/>
      <c r="I194" s="61"/>
      <c r="J194" s="51" t="s">
        <v>85</v>
      </c>
      <c r="K194" s="53">
        <v>59.97</v>
      </c>
    </row>
    <row r="195" spans="1:12" x14ac:dyDescent="0.25">
      <c r="B195" s="79" t="s">
        <v>38</v>
      </c>
      <c r="C195" s="79"/>
      <c r="D195" s="79"/>
      <c r="E195" s="79" t="s">
        <v>39</v>
      </c>
      <c r="F195" s="79"/>
      <c r="G195" s="79"/>
      <c r="J195" s="51" t="s">
        <v>86</v>
      </c>
      <c r="K195" s="53" t="s">
        <v>87</v>
      </c>
    </row>
    <row r="196" spans="1:12" x14ac:dyDescent="0.25">
      <c r="B196" s="1" t="s">
        <v>3</v>
      </c>
      <c r="C196" s="1" t="s">
        <v>40</v>
      </c>
      <c r="D196" s="1" t="s">
        <v>41</v>
      </c>
      <c r="E196" s="1" t="s">
        <v>3</v>
      </c>
      <c r="F196" s="1" t="s">
        <v>40</v>
      </c>
      <c r="G196" s="1" t="s">
        <v>41</v>
      </c>
      <c r="J196" s="51" t="s">
        <v>88</v>
      </c>
      <c r="K196" s="53" t="s">
        <v>89</v>
      </c>
    </row>
    <row r="197" spans="1:12" x14ac:dyDescent="0.25">
      <c r="B197" s="2">
        <v>102.5643</v>
      </c>
      <c r="C197" s="2">
        <v>124.2705</v>
      </c>
      <c r="D197" s="2">
        <v>269.16120000000001</v>
      </c>
      <c r="E197" s="2">
        <v>47.231319999999997</v>
      </c>
      <c r="F197" s="2">
        <v>138.69239999999999</v>
      </c>
      <c r="G197" s="2">
        <v>282.22879999999998</v>
      </c>
    </row>
    <row r="198" spans="1:12" x14ac:dyDescent="0.25">
      <c r="B198" s="2">
        <v>93.547529999999995</v>
      </c>
      <c r="C198" s="2">
        <v>141.0351</v>
      </c>
      <c r="D198" s="2">
        <v>232.60599999999999</v>
      </c>
      <c r="E198" s="2">
        <v>35.969499999999996</v>
      </c>
      <c r="F198" s="2">
        <v>113.4967</v>
      </c>
      <c r="G198" s="2">
        <v>187.05850000000001</v>
      </c>
      <c r="J198" s="51" t="s">
        <v>90</v>
      </c>
      <c r="K198" s="52" t="s">
        <v>91</v>
      </c>
      <c r="L198" s="52"/>
    </row>
    <row r="199" spans="1:12" x14ac:dyDescent="0.25">
      <c r="B199" s="2">
        <v>112.911</v>
      </c>
      <c r="C199" s="2">
        <v>110.6172</v>
      </c>
      <c r="D199" s="2">
        <v>155.5669</v>
      </c>
      <c r="E199" s="2">
        <v>24.0244</v>
      </c>
      <c r="F199" s="2">
        <v>102.6131</v>
      </c>
      <c r="G199" s="2">
        <v>255.76410000000001</v>
      </c>
      <c r="J199" s="51" t="s">
        <v>130</v>
      </c>
      <c r="K199" s="53">
        <v>2.4E-2</v>
      </c>
      <c r="L199" s="53" t="s">
        <v>93</v>
      </c>
    </row>
    <row r="200" spans="1:12" x14ac:dyDescent="0.25">
      <c r="B200" s="2">
        <v>93.401120000000006</v>
      </c>
      <c r="C200" s="2">
        <v>140.8399</v>
      </c>
      <c r="D200" s="2">
        <v>210.607</v>
      </c>
      <c r="E200" s="2">
        <v>23.34113</v>
      </c>
      <c r="F200" s="2">
        <v>127.9675</v>
      </c>
      <c r="G200" s="2">
        <v>212.4128</v>
      </c>
      <c r="J200" s="51" t="s">
        <v>131</v>
      </c>
      <c r="K200" s="53" t="s">
        <v>87</v>
      </c>
      <c r="L200" s="53" t="s">
        <v>96</v>
      </c>
    </row>
    <row r="201" spans="1:12" x14ac:dyDescent="0.25">
      <c r="B201" s="2">
        <v>94.377219999999994</v>
      </c>
      <c r="C201" s="2">
        <v>160.59379999999999</v>
      </c>
      <c r="D201" s="2">
        <v>218.61109999999999</v>
      </c>
      <c r="E201" s="2">
        <v>26.659890000000001</v>
      </c>
      <c r="F201" s="2">
        <v>111.2028</v>
      </c>
      <c r="G201" s="2">
        <v>213.97460000000001</v>
      </c>
      <c r="J201" s="51" t="s">
        <v>130</v>
      </c>
      <c r="K201" s="53" t="s">
        <v>87</v>
      </c>
      <c r="L201" s="53" t="s">
        <v>132</v>
      </c>
    </row>
    <row r="202" spans="1:12" x14ac:dyDescent="0.25">
      <c r="B202" s="2">
        <v>103.19880000000001</v>
      </c>
      <c r="C202" s="2">
        <v>174.38130000000001</v>
      </c>
      <c r="D202" s="2">
        <v>212.2664</v>
      </c>
      <c r="E202" s="2">
        <v>26.318249999999999</v>
      </c>
      <c r="F202" s="2">
        <v>123.09910000000001</v>
      </c>
      <c r="G202" s="2">
        <v>247.51599999999999</v>
      </c>
      <c r="J202" s="51" t="s">
        <v>131</v>
      </c>
      <c r="K202" s="53" t="s">
        <v>87</v>
      </c>
      <c r="L202" s="53" t="s">
        <v>133</v>
      </c>
    </row>
    <row r="203" spans="1:12" x14ac:dyDescent="0.25">
      <c r="B203" s="35"/>
      <c r="C203" s="35"/>
      <c r="D203" s="35"/>
      <c r="E203" s="35"/>
      <c r="F203" s="35"/>
      <c r="G203" s="35"/>
      <c r="J203" s="51" t="s">
        <v>134</v>
      </c>
      <c r="K203" s="53">
        <v>1E-4</v>
      </c>
      <c r="L203" s="53" t="s">
        <v>120</v>
      </c>
    </row>
    <row r="204" spans="1:12" x14ac:dyDescent="0.25">
      <c r="A204" s="13" t="s">
        <v>7</v>
      </c>
      <c r="B204" s="5">
        <f t="shared" ref="B204:G204" si="16">AVERAGE(B197:B202)</f>
        <v>99.999994999999998</v>
      </c>
      <c r="C204" s="5">
        <f t="shared" si="16"/>
        <v>141.9563</v>
      </c>
      <c r="D204" s="5">
        <f t="shared" si="16"/>
        <v>216.46976666666669</v>
      </c>
      <c r="E204" s="5">
        <f t="shared" si="16"/>
        <v>30.590748333333334</v>
      </c>
      <c r="F204" s="5">
        <f t="shared" si="16"/>
        <v>119.51193333333333</v>
      </c>
      <c r="G204" s="5">
        <f t="shared" si="16"/>
        <v>233.15913333333333</v>
      </c>
    </row>
    <row r="205" spans="1:12" x14ac:dyDescent="0.25">
      <c r="A205" s="13" t="s">
        <v>8</v>
      </c>
      <c r="B205" s="5">
        <f t="shared" ref="B205:G205" si="17">STDEV(B197:B202)</f>
        <v>7.749801522794634</v>
      </c>
      <c r="C205" s="5">
        <f t="shared" si="17"/>
        <v>23.219641255195963</v>
      </c>
      <c r="D205" s="5">
        <f t="shared" si="17"/>
        <v>36.885091768608433</v>
      </c>
      <c r="E205" s="5">
        <f t="shared" si="17"/>
        <v>9.32973076293076</v>
      </c>
      <c r="F205" s="5">
        <f t="shared" si="17"/>
        <v>12.984991110765792</v>
      </c>
      <c r="G205" s="5">
        <f t="shared" si="17"/>
        <v>34.78120580139035</v>
      </c>
    </row>
    <row r="206" spans="1:12" x14ac:dyDescent="0.25">
      <c r="A206" s="13" t="s">
        <v>9</v>
      </c>
      <c r="B206" s="5">
        <f>B205/B207</f>
        <v>1.2916335871324389</v>
      </c>
      <c r="C206" s="5">
        <f>C205/C207</f>
        <v>3.8699402091993274</v>
      </c>
      <c r="D206" s="5">
        <f>D205/D207</f>
        <v>6.1475152947680725</v>
      </c>
      <c r="E206" s="5">
        <f t="shared" ref="E206" si="18">E205/E207</f>
        <v>1.5549551271551267</v>
      </c>
      <c r="F206" s="5">
        <f>F205/F207</f>
        <v>2.164165185127632</v>
      </c>
      <c r="G206" s="5">
        <f>G205/G207</f>
        <v>5.796867633565058</v>
      </c>
    </row>
    <row r="207" spans="1:12" x14ac:dyDescent="0.25">
      <c r="A207" s="13" t="s">
        <v>10</v>
      </c>
      <c r="B207" s="36">
        <f t="shared" ref="B207:G207" si="19">COUNT(B197:B202)</f>
        <v>6</v>
      </c>
      <c r="C207" s="36">
        <f t="shared" si="19"/>
        <v>6</v>
      </c>
      <c r="D207" s="36">
        <f t="shared" si="19"/>
        <v>6</v>
      </c>
      <c r="E207" s="36">
        <f t="shared" si="19"/>
        <v>6</v>
      </c>
      <c r="F207" s="36">
        <f t="shared" si="19"/>
        <v>6</v>
      </c>
      <c r="G207" s="36">
        <f t="shared" si="19"/>
        <v>6</v>
      </c>
    </row>
    <row r="209" spans="2:12" x14ac:dyDescent="0.25">
      <c r="B209" s="67" t="s">
        <v>42</v>
      </c>
      <c r="C209" s="67"/>
      <c r="D209" s="67"/>
      <c r="E209" s="67"/>
      <c r="F209" s="67"/>
      <c r="G209" s="67"/>
      <c r="H209" s="67"/>
    </row>
    <row r="210" spans="2:12" x14ac:dyDescent="0.25">
      <c r="B210" s="68" t="s">
        <v>32</v>
      </c>
      <c r="C210" s="68"/>
      <c r="D210" s="68"/>
      <c r="E210" s="68"/>
      <c r="F210" s="68"/>
      <c r="G210" s="68"/>
      <c r="H210" s="68"/>
      <c r="J210" s="51" t="s">
        <v>84</v>
      </c>
      <c r="K210" s="52"/>
    </row>
    <row r="211" spans="2:12" x14ac:dyDescent="0.25">
      <c r="B211" s="37"/>
      <c r="C211" s="79" t="s">
        <v>43</v>
      </c>
      <c r="D211" s="79"/>
      <c r="E211" s="79"/>
      <c r="F211" s="79"/>
      <c r="G211" s="79"/>
      <c r="H211" s="79"/>
      <c r="J211" s="51" t="s">
        <v>85</v>
      </c>
      <c r="K211" s="53">
        <v>143.30000000000001</v>
      </c>
    </row>
    <row r="212" spans="2:12" x14ac:dyDescent="0.25">
      <c r="B212" s="37"/>
      <c r="C212" s="37"/>
      <c r="D212" s="37"/>
      <c r="E212" s="37"/>
      <c r="F212" s="79" t="s">
        <v>44</v>
      </c>
      <c r="G212" s="79"/>
      <c r="H212" s="79"/>
      <c r="J212" s="51" t="s">
        <v>86</v>
      </c>
      <c r="K212" s="53" t="s">
        <v>87</v>
      </c>
    </row>
    <row r="213" spans="2:12" x14ac:dyDescent="0.25">
      <c r="B213" s="1" t="s">
        <v>35</v>
      </c>
      <c r="C213" s="1" t="s">
        <v>35</v>
      </c>
      <c r="D213" s="1" t="s">
        <v>40</v>
      </c>
      <c r="E213" s="1" t="s">
        <v>41</v>
      </c>
      <c r="F213" s="1" t="s">
        <v>35</v>
      </c>
      <c r="G213" s="1" t="s">
        <v>40</v>
      </c>
      <c r="H213" s="1" t="s">
        <v>41</v>
      </c>
      <c r="J213" s="51" t="s">
        <v>88</v>
      </c>
      <c r="K213" s="53" t="s">
        <v>89</v>
      </c>
    </row>
    <row r="214" spans="2:12" x14ac:dyDescent="0.25">
      <c r="B214" s="32">
        <v>97.200370000000007</v>
      </c>
      <c r="C214" s="32">
        <v>30.26604</v>
      </c>
      <c r="D214" s="32">
        <v>122.20350000000001</v>
      </c>
      <c r="E214" s="32">
        <v>177.70779999999999</v>
      </c>
      <c r="F214" s="32">
        <v>40.999760000000002</v>
      </c>
      <c r="G214" s="32">
        <v>35.773060000000001</v>
      </c>
      <c r="H214" s="32">
        <v>159.8304</v>
      </c>
    </row>
    <row r="215" spans="2:12" x14ac:dyDescent="0.25">
      <c r="B215" s="32">
        <v>96.106200000000001</v>
      </c>
      <c r="C215" s="32">
        <v>31.694790000000001</v>
      </c>
      <c r="D215" s="32">
        <v>114.47199999999999</v>
      </c>
      <c r="E215" s="32">
        <v>190.8108</v>
      </c>
      <c r="F215" s="32">
        <v>31.333079999999999</v>
      </c>
      <c r="G215" s="32">
        <v>48.577579999999998</v>
      </c>
      <c r="H215" s="32">
        <v>208.5436</v>
      </c>
      <c r="J215" s="51" t="s">
        <v>90</v>
      </c>
      <c r="K215" s="52" t="s">
        <v>91</v>
      </c>
      <c r="L215" s="52"/>
    </row>
    <row r="216" spans="2:12" x14ac:dyDescent="0.25">
      <c r="B216" s="32">
        <v>77.885080000000002</v>
      </c>
      <c r="C216" s="32">
        <v>29.723469999999999</v>
      </c>
      <c r="D216" s="32">
        <v>100.0669</v>
      </c>
      <c r="E216" s="32">
        <v>154.43180000000001</v>
      </c>
      <c r="F216" s="32">
        <v>38.386409999999998</v>
      </c>
      <c r="G216" s="32">
        <v>40.565710000000003</v>
      </c>
      <c r="H216" s="32">
        <v>198.46090000000001</v>
      </c>
      <c r="J216" s="51" t="s">
        <v>117</v>
      </c>
      <c r="K216" s="53" t="s">
        <v>87</v>
      </c>
      <c r="L216" s="53" t="s">
        <v>93</v>
      </c>
    </row>
    <row r="217" spans="2:12" x14ac:dyDescent="0.25">
      <c r="B217" s="32">
        <v>93.881680000000003</v>
      </c>
      <c r="C217" s="32">
        <v>53.505870000000002</v>
      </c>
      <c r="D217" s="32">
        <v>133.22659999999999</v>
      </c>
      <c r="E217" s="32">
        <v>209.0771</v>
      </c>
      <c r="F217" s="32">
        <v>50.151009999999999</v>
      </c>
      <c r="G217" s="32">
        <v>52.366480000000003</v>
      </c>
      <c r="H217" s="32">
        <v>211.95269999999999</v>
      </c>
      <c r="J217" s="51" t="s">
        <v>118</v>
      </c>
      <c r="K217" s="53">
        <v>7.1000000000000004E-3</v>
      </c>
      <c r="L217" s="53" t="s">
        <v>96</v>
      </c>
    </row>
    <row r="218" spans="2:12" x14ac:dyDescent="0.25">
      <c r="B218" s="32">
        <v>91.03322</v>
      </c>
      <c r="C218" s="32">
        <v>35.37518</v>
      </c>
      <c r="D218" s="32">
        <v>93.013580000000005</v>
      </c>
      <c r="E218" s="32">
        <v>143.61670000000001</v>
      </c>
      <c r="F218" s="32">
        <v>41.551369999999999</v>
      </c>
      <c r="G218" s="32">
        <v>30.908069999999999</v>
      </c>
      <c r="H218" s="32">
        <v>195.81139999999999</v>
      </c>
      <c r="J218" s="51" t="s">
        <v>119</v>
      </c>
      <c r="K218" s="53" t="s">
        <v>87</v>
      </c>
      <c r="L218" s="53" t="s">
        <v>120</v>
      </c>
    </row>
    <row r="219" spans="2:12" x14ac:dyDescent="0.25">
      <c r="B219" s="32">
        <v>108.2415</v>
      </c>
      <c r="C219" s="32">
        <v>45.358359999999998</v>
      </c>
      <c r="D219" s="32">
        <v>154.667</v>
      </c>
      <c r="E219" s="32">
        <v>216.83580000000001</v>
      </c>
      <c r="F219" s="32">
        <v>55.721339999999998</v>
      </c>
      <c r="G219" s="32">
        <v>49.51802</v>
      </c>
      <c r="H219" s="32">
        <v>200.2423</v>
      </c>
      <c r="J219" s="51" t="s">
        <v>118</v>
      </c>
      <c r="K219" s="53" t="s">
        <v>87</v>
      </c>
      <c r="L219" s="53" t="s">
        <v>98</v>
      </c>
    </row>
    <row r="220" spans="2:12" x14ac:dyDescent="0.25">
      <c r="B220" s="32">
        <v>108.0517</v>
      </c>
      <c r="C220" s="32">
        <v>33.051200000000001</v>
      </c>
      <c r="D220" s="32">
        <v>127.8824</v>
      </c>
      <c r="E220" s="32">
        <v>152.72280000000001</v>
      </c>
      <c r="F220" s="32">
        <v>43.45035</v>
      </c>
      <c r="G220" s="32">
        <v>43.495559999999998</v>
      </c>
      <c r="H220" s="32">
        <v>178.58500000000001</v>
      </c>
      <c r="J220" s="51" t="s">
        <v>119</v>
      </c>
      <c r="K220" s="53" t="s">
        <v>87</v>
      </c>
      <c r="L220" s="53" t="s">
        <v>121</v>
      </c>
    </row>
    <row r="221" spans="2:12" x14ac:dyDescent="0.25">
      <c r="B221" s="32">
        <v>108.8926</v>
      </c>
      <c r="C221" s="32">
        <v>40.402940000000001</v>
      </c>
      <c r="D221" s="32">
        <v>142.60390000000001</v>
      </c>
      <c r="E221" s="32">
        <v>237.2543</v>
      </c>
      <c r="F221" s="32">
        <v>45.548259999999999</v>
      </c>
      <c r="G221" s="32">
        <v>48.794600000000003</v>
      </c>
      <c r="H221" s="32">
        <v>194.53639999999999</v>
      </c>
      <c r="J221" s="51" t="s">
        <v>118</v>
      </c>
      <c r="K221" s="53" t="s">
        <v>102</v>
      </c>
      <c r="L221" s="53" t="s">
        <v>122</v>
      </c>
    </row>
    <row r="222" spans="2:12" x14ac:dyDescent="0.25">
      <c r="B222" s="32">
        <v>96.666849999999997</v>
      </c>
      <c r="C222" s="32">
        <v>38.811419999999998</v>
      </c>
      <c r="D222" s="32">
        <v>157.3888</v>
      </c>
      <c r="E222" s="32">
        <v>222.29759999999999</v>
      </c>
      <c r="F222" s="32">
        <v>36.143819999999998</v>
      </c>
      <c r="G222" s="32">
        <v>34.95017</v>
      </c>
      <c r="H222" s="32">
        <v>165.08420000000001</v>
      </c>
      <c r="J222" s="51" t="s">
        <v>119</v>
      </c>
      <c r="K222" s="53" t="s">
        <v>87</v>
      </c>
      <c r="L222" s="53" t="s">
        <v>123</v>
      </c>
    </row>
    <row r="223" spans="2:12" x14ac:dyDescent="0.25">
      <c r="B223" s="32">
        <v>122.0408</v>
      </c>
      <c r="C223" s="32">
        <v>42.943950000000001</v>
      </c>
      <c r="D223" s="32">
        <v>134.52879999999999</v>
      </c>
      <c r="E223" s="32">
        <v>211.48249999999999</v>
      </c>
      <c r="F223" s="32">
        <v>60.604419999999998</v>
      </c>
      <c r="G223" s="32">
        <v>50.684539999999998</v>
      </c>
      <c r="H223" s="32">
        <v>217.5411</v>
      </c>
      <c r="J223" s="51" t="s">
        <v>124</v>
      </c>
      <c r="K223" s="53" t="s">
        <v>87</v>
      </c>
      <c r="L223" s="53" t="s">
        <v>125</v>
      </c>
    </row>
    <row r="224" spans="2:12" x14ac:dyDescent="0.25">
      <c r="B224" s="12"/>
      <c r="C224" s="12"/>
      <c r="D224" s="12"/>
      <c r="E224" s="12"/>
      <c r="F224" s="12"/>
      <c r="G224" s="12"/>
      <c r="H224" s="12"/>
    </row>
    <row r="225" spans="1:13" x14ac:dyDescent="0.25">
      <c r="A225" s="13" t="s">
        <v>7</v>
      </c>
      <c r="B225" s="5">
        <f>AVERAGE(B214:B223)</f>
        <v>100</v>
      </c>
      <c r="C225" s="5">
        <f t="shared" ref="C225:H225" si="20">AVERAGE(C214:C223)</f>
        <v>38.113322000000004</v>
      </c>
      <c r="D225" s="5">
        <f t="shared" si="20"/>
        <v>128.005348</v>
      </c>
      <c r="E225" s="5">
        <f t="shared" si="20"/>
        <v>191.62371999999999</v>
      </c>
      <c r="F225" s="5">
        <f t="shared" si="20"/>
        <v>44.388981999999999</v>
      </c>
      <c r="G225" s="5">
        <f t="shared" si="20"/>
        <v>43.563378999999998</v>
      </c>
      <c r="H225" s="5">
        <f t="shared" si="20"/>
        <v>193.05879999999999</v>
      </c>
    </row>
    <row r="226" spans="1:13" x14ac:dyDescent="0.25">
      <c r="A226" s="13" t="s">
        <v>8</v>
      </c>
      <c r="B226" s="5">
        <f>STDEV(B214:B223)</f>
        <v>12.195826061205475</v>
      </c>
      <c r="C226" s="5">
        <f t="shared" ref="C226:H226" si="21">STDEV(C214:C223)</f>
        <v>7.6359913348355715</v>
      </c>
      <c r="D226" s="5">
        <f t="shared" si="21"/>
        <v>21.288949472216672</v>
      </c>
      <c r="E226" s="5">
        <f t="shared" si="21"/>
        <v>32.919405738554133</v>
      </c>
      <c r="F226" s="5">
        <f t="shared" si="21"/>
        <v>8.9492253000553745</v>
      </c>
      <c r="G226" s="5">
        <f t="shared" si="21"/>
        <v>7.6025950218585248</v>
      </c>
      <c r="H226" s="5">
        <f t="shared" si="21"/>
        <v>19.387517934313646</v>
      </c>
    </row>
    <row r="227" spans="1:13" x14ac:dyDescent="0.25">
      <c r="A227" s="13" t="s">
        <v>9</v>
      </c>
      <c r="B227" s="5">
        <f>B226/B228</f>
        <v>1.2195826061205475</v>
      </c>
      <c r="C227" s="5">
        <f t="shared" ref="C227:H227" si="22">C226/C228</f>
        <v>0.76359913348355712</v>
      </c>
      <c r="D227" s="5">
        <f t="shared" si="22"/>
        <v>2.1288949472216672</v>
      </c>
      <c r="E227" s="5">
        <f t="shared" si="22"/>
        <v>3.2919405738554133</v>
      </c>
      <c r="F227" s="5">
        <f t="shared" si="22"/>
        <v>0.89492253000553745</v>
      </c>
      <c r="G227" s="5">
        <f t="shared" si="22"/>
        <v>0.76025950218585248</v>
      </c>
      <c r="H227" s="5">
        <f t="shared" si="22"/>
        <v>1.9387517934313645</v>
      </c>
    </row>
    <row r="228" spans="1:13" x14ac:dyDescent="0.25">
      <c r="A228" s="13" t="s">
        <v>10</v>
      </c>
      <c r="B228" s="6">
        <f>COUNT(B214:B223)</f>
        <v>10</v>
      </c>
      <c r="C228" s="6">
        <f t="shared" ref="C228:H228" si="23">COUNT(C214:C223)</f>
        <v>10</v>
      </c>
      <c r="D228" s="6">
        <f t="shared" si="23"/>
        <v>10</v>
      </c>
      <c r="E228" s="6">
        <f t="shared" si="23"/>
        <v>10</v>
      </c>
      <c r="F228" s="6">
        <f t="shared" si="23"/>
        <v>10</v>
      </c>
      <c r="G228" s="6">
        <f t="shared" si="23"/>
        <v>10</v>
      </c>
      <c r="H228" s="6">
        <f t="shared" si="23"/>
        <v>10</v>
      </c>
    </row>
    <row r="229" spans="1:13" x14ac:dyDescent="0.25">
      <c r="B229" s="9" t="s">
        <v>99</v>
      </c>
      <c r="C229" s="10" t="s">
        <v>100</v>
      </c>
      <c r="D229" s="9" t="s">
        <v>101</v>
      </c>
      <c r="E229" s="9" t="s">
        <v>126</v>
      </c>
      <c r="F229" s="9" t="s">
        <v>127</v>
      </c>
      <c r="G229" s="9" t="s">
        <v>128</v>
      </c>
      <c r="H229" s="9" t="s">
        <v>129</v>
      </c>
    </row>
    <row r="230" spans="1:13" x14ac:dyDescent="0.25">
      <c r="B230" s="67" t="s">
        <v>45</v>
      </c>
      <c r="C230" s="67"/>
      <c r="D230" s="67"/>
      <c r="E230" s="67"/>
      <c r="F230" s="67"/>
      <c r="G230" s="67"/>
      <c r="H230" s="67"/>
      <c r="I230" s="67"/>
      <c r="K230" s="51" t="s">
        <v>84</v>
      </c>
      <c r="L230" s="53"/>
    </row>
    <row r="231" spans="1:13" x14ac:dyDescent="0.25">
      <c r="B231" s="68" t="s">
        <v>46</v>
      </c>
      <c r="C231" s="68"/>
      <c r="D231" s="68"/>
      <c r="E231" s="68"/>
      <c r="F231" s="68"/>
      <c r="G231" s="68"/>
      <c r="H231" s="68"/>
      <c r="I231" s="68"/>
      <c r="K231" s="51" t="s">
        <v>85</v>
      </c>
      <c r="L231" s="53">
        <v>268.3</v>
      </c>
    </row>
    <row r="232" spans="1:13" x14ac:dyDescent="0.25">
      <c r="B232" s="37"/>
      <c r="C232" s="37"/>
      <c r="D232" s="79" t="s">
        <v>44</v>
      </c>
      <c r="E232" s="79"/>
      <c r="F232" s="79"/>
      <c r="G232" s="79"/>
      <c r="H232" s="79"/>
      <c r="I232" s="79"/>
      <c r="K232" s="51" t="s">
        <v>86</v>
      </c>
      <c r="L232" s="53" t="s">
        <v>87</v>
      </c>
    </row>
    <row r="233" spans="1:13" x14ac:dyDescent="0.25">
      <c r="B233" s="37"/>
      <c r="C233" s="37"/>
      <c r="D233" s="37"/>
      <c r="E233" s="37"/>
      <c r="F233" s="79" t="s">
        <v>43</v>
      </c>
      <c r="G233" s="79"/>
      <c r="H233" s="79"/>
      <c r="I233" s="79"/>
      <c r="K233" s="51" t="s">
        <v>88</v>
      </c>
      <c r="L233" s="53" t="s">
        <v>89</v>
      </c>
    </row>
    <row r="234" spans="1:13" x14ac:dyDescent="0.25">
      <c r="B234" s="1" t="s">
        <v>35</v>
      </c>
      <c r="C234" s="1" t="s">
        <v>40</v>
      </c>
      <c r="D234" s="1" t="s">
        <v>35</v>
      </c>
      <c r="E234" s="1" t="s">
        <v>40</v>
      </c>
      <c r="F234" s="1" t="s">
        <v>35</v>
      </c>
      <c r="G234" s="1" t="s">
        <v>40</v>
      </c>
      <c r="H234" s="1" t="s">
        <v>35</v>
      </c>
      <c r="I234" s="1" t="s">
        <v>40</v>
      </c>
    </row>
    <row r="235" spans="1:13" x14ac:dyDescent="0.25">
      <c r="B235" s="1">
        <v>0.92500000000000004</v>
      </c>
      <c r="C235" s="1">
        <v>246.27099999999999</v>
      </c>
      <c r="D235" s="1">
        <v>4.8419999999999996</v>
      </c>
      <c r="E235" s="1">
        <v>217.089</v>
      </c>
      <c r="F235" s="1">
        <v>1.3069999999999999</v>
      </c>
      <c r="G235" s="1">
        <v>273.79700000000003</v>
      </c>
      <c r="H235" s="1">
        <v>5.5890000000000004</v>
      </c>
      <c r="I235" s="1">
        <v>216.261</v>
      </c>
    </row>
    <row r="236" spans="1:13" x14ac:dyDescent="0.25">
      <c r="B236" s="1">
        <v>0.95599999999999996</v>
      </c>
      <c r="C236" s="1">
        <v>188.779</v>
      </c>
      <c r="D236" s="1">
        <v>4.9059999999999997</v>
      </c>
      <c r="E236" s="1">
        <v>221.13399999999999</v>
      </c>
      <c r="F236" s="1">
        <v>0.86699999999999999</v>
      </c>
      <c r="G236" s="1">
        <v>256.87299999999999</v>
      </c>
      <c r="H236" s="1">
        <v>6.5540000000000003</v>
      </c>
      <c r="I236" s="1">
        <v>225.12200000000001</v>
      </c>
      <c r="K236" s="51" t="s">
        <v>90</v>
      </c>
      <c r="L236" s="51" t="s">
        <v>91</v>
      </c>
      <c r="M236" s="51"/>
    </row>
    <row r="237" spans="1:13" x14ac:dyDescent="0.25">
      <c r="B237" s="1">
        <v>0.95599999999999996</v>
      </c>
      <c r="C237" s="1">
        <v>193.131</v>
      </c>
      <c r="D237" s="1">
        <v>5.4950000000000001</v>
      </c>
      <c r="E237" s="1">
        <v>197.982</v>
      </c>
      <c r="F237" s="1">
        <v>1.028</v>
      </c>
      <c r="G237" s="1">
        <v>276.20699999999999</v>
      </c>
      <c r="H237" s="1">
        <v>5.976</v>
      </c>
      <c r="I237" s="1">
        <v>227.52199999999999</v>
      </c>
      <c r="K237" s="51" t="s">
        <v>117</v>
      </c>
      <c r="L237" s="53">
        <v>0.99980000000000002</v>
      </c>
      <c r="M237" s="53" t="s">
        <v>96</v>
      </c>
    </row>
    <row r="238" spans="1:13" x14ac:dyDescent="0.25">
      <c r="B238" s="12"/>
      <c r="C238" s="12"/>
      <c r="D238" s="12"/>
      <c r="E238" s="12"/>
      <c r="F238" s="12"/>
      <c r="G238" s="12"/>
      <c r="H238" s="12"/>
      <c r="I238" s="12"/>
      <c r="K238" s="51" t="s">
        <v>117</v>
      </c>
      <c r="L238" s="53" t="s">
        <v>102</v>
      </c>
      <c r="M238" s="53" t="s">
        <v>135</v>
      </c>
    </row>
    <row r="239" spans="1:13" x14ac:dyDescent="0.25">
      <c r="A239" s="13" t="s">
        <v>7</v>
      </c>
      <c r="B239" s="29">
        <f>AVERAGE(B235:B237)</f>
        <v>0.94566666666666654</v>
      </c>
      <c r="C239" s="29">
        <f t="shared" ref="C239:I239" si="24">AVERAGE(C235:C237)</f>
        <v>209.39366666666663</v>
      </c>
      <c r="D239" s="29">
        <f t="shared" si="24"/>
        <v>5.0809999999999995</v>
      </c>
      <c r="E239" s="29">
        <f t="shared" si="24"/>
        <v>212.0683333333333</v>
      </c>
      <c r="F239" s="29">
        <f t="shared" si="24"/>
        <v>1.0673333333333332</v>
      </c>
      <c r="G239" s="29">
        <f t="shared" si="24"/>
        <v>268.959</v>
      </c>
      <c r="H239" s="29">
        <f t="shared" si="24"/>
        <v>6.0396666666666663</v>
      </c>
      <c r="I239" s="29">
        <f t="shared" si="24"/>
        <v>222.96833333333333</v>
      </c>
      <c r="K239" s="51" t="s">
        <v>117</v>
      </c>
      <c r="L239" s="53">
        <v>0.99909999999999999</v>
      </c>
      <c r="M239" s="53" t="s">
        <v>136</v>
      </c>
    </row>
    <row r="240" spans="1:13" x14ac:dyDescent="0.25">
      <c r="A240" s="13" t="s">
        <v>8</v>
      </c>
      <c r="B240" s="29">
        <f>STDEV(B235:B237)</f>
        <v>1.7897858344878351E-2</v>
      </c>
      <c r="C240" s="29">
        <f t="shared" ref="C240:I240" si="25">STDEV(C235:C237)</f>
        <v>32.010752276904455</v>
      </c>
      <c r="D240" s="29">
        <f t="shared" si="25"/>
        <v>0.35995971996877679</v>
      </c>
      <c r="E240" s="29">
        <f t="shared" si="25"/>
        <v>12.365641767952573</v>
      </c>
      <c r="F240" s="29">
        <f t="shared" si="25"/>
        <v>0.2226215024056149</v>
      </c>
      <c r="G240" s="29">
        <f t="shared" si="25"/>
        <v>10.535918184951901</v>
      </c>
      <c r="H240" s="29">
        <f t="shared" si="25"/>
        <v>0.48564012739201579</v>
      </c>
      <c r="I240" s="29">
        <f t="shared" si="25"/>
        <v>5.9313776083919452</v>
      </c>
      <c r="K240" s="51" t="s">
        <v>118</v>
      </c>
      <c r="L240" s="53" t="s">
        <v>87</v>
      </c>
      <c r="M240" s="53" t="s">
        <v>93</v>
      </c>
    </row>
    <row r="241" spans="1:13" x14ac:dyDescent="0.25">
      <c r="A241" s="13" t="s">
        <v>9</v>
      </c>
      <c r="B241" s="29">
        <f>B240/B242</f>
        <v>5.9659527816261172E-3</v>
      </c>
      <c r="C241" s="29">
        <f t="shared" ref="C241:I241" si="26">C240/C242</f>
        <v>10.670250758968152</v>
      </c>
      <c r="D241" s="29">
        <f t="shared" si="26"/>
        <v>0.1199865733229256</v>
      </c>
      <c r="E241" s="29">
        <f t="shared" si="26"/>
        <v>4.1218805893175245</v>
      </c>
      <c r="F241" s="29">
        <f t="shared" si="26"/>
        <v>7.4207167468538296E-2</v>
      </c>
      <c r="G241" s="29">
        <f t="shared" si="26"/>
        <v>3.5119727283173003</v>
      </c>
      <c r="H241" s="29">
        <f t="shared" si="26"/>
        <v>0.16188004246400525</v>
      </c>
      <c r="I241" s="29">
        <f t="shared" si="26"/>
        <v>1.9771258694639817</v>
      </c>
      <c r="K241" s="51" t="s">
        <v>118</v>
      </c>
      <c r="L241" s="53" t="s">
        <v>87</v>
      </c>
      <c r="M241" s="53" t="s">
        <v>137</v>
      </c>
    </row>
    <row r="242" spans="1:13" x14ac:dyDescent="0.25">
      <c r="A242" s="13" t="s">
        <v>10</v>
      </c>
      <c r="B242" s="29">
        <f>COUNT(B235:B237)</f>
        <v>3</v>
      </c>
      <c r="C242" s="29">
        <f t="shared" ref="C242:I242" si="27">COUNT(C235:C237)</f>
        <v>3</v>
      </c>
      <c r="D242" s="29">
        <f t="shared" si="27"/>
        <v>3</v>
      </c>
      <c r="E242" s="29">
        <f t="shared" si="27"/>
        <v>3</v>
      </c>
      <c r="F242" s="29">
        <f t="shared" si="27"/>
        <v>3</v>
      </c>
      <c r="G242" s="29">
        <f t="shared" si="27"/>
        <v>3</v>
      </c>
      <c r="H242" s="29">
        <f t="shared" si="27"/>
        <v>3</v>
      </c>
      <c r="I242" s="29">
        <f t="shared" si="27"/>
        <v>3</v>
      </c>
      <c r="K242" s="51" t="s">
        <v>118</v>
      </c>
      <c r="L242" s="53" t="s">
        <v>87</v>
      </c>
      <c r="M242" s="53" t="s">
        <v>122</v>
      </c>
    </row>
    <row r="243" spans="1:13" x14ac:dyDescent="0.25">
      <c r="B243" s="9" t="s">
        <v>99</v>
      </c>
      <c r="C243" s="10" t="s">
        <v>100</v>
      </c>
      <c r="D243" s="9" t="s">
        <v>101</v>
      </c>
      <c r="E243" s="9" t="s">
        <v>126</v>
      </c>
      <c r="F243" s="9" t="s">
        <v>127</v>
      </c>
      <c r="G243" s="9" t="s">
        <v>128</v>
      </c>
      <c r="H243" s="9" t="s">
        <v>129</v>
      </c>
      <c r="I243" s="9" t="s">
        <v>139</v>
      </c>
      <c r="K243" s="51" t="s">
        <v>118</v>
      </c>
      <c r="L243" s="53" t="s">
        <v>87</v>
      </c>
      <c r="M243" s="53" t="s">
        <v>138</v>
      </c>
    </row>
    <row r="244" spans="1:13" x14ac:dyDescent="0.25">
      <c r="B244" s="38"/>
      <c r="C244" s="38"/>
      <c r="D244" s="38"/>
      <c r="E244" s="38"/>
      <c r="F244" s="38"/>
      <c r="G244" s="38"/>
      <c r="H244" s="38"/>
      <c r="I244" s="38"/>
    </row>
    <row r="246" spans="1:13" x14ac:dyDescent="0.25">
      <c r="B246" s="67" t="s">
        <v>47</v>
      </c>
      <c r="C246" s="67"/>
      <c r="D246" s="67"/>
      <c r="E246" s="67"/>
      <c r="F246" s="67"/>
      <c r="G246" s="67"/>
      <c r="H246" s="67"/>
      <c r="I246" s="67"/>
      <c r="K246" s="51" t="s">
        <v>84</v>
      </c>
      <c r="L246" s="52"/>
    </row>
    <row r="247" spans="1:13" x14ac:dyDescent="0.25">
      <c r="B247" s="68" t="s">
        <v>48</v>
      </c>
      <c r="C247" s="68"/>
      <c r="D247" s="68"/>
      <c r="E247" s="68"/>
      <c r="F247" s="68"/>
      <c r="G247" s="68"/>
      <c r="H247" s="68"/>
      <c r="I247" s="68"/>
      <c r="K247" s="51" t="s">
        <v>85</v>
      </c>
      <c r="L247" s="53">
        <v>1.3049999999999999</v>
      </c>
    </row>
    <row r="248" spans="1:13" x14ac:dyDescent="0.25">
      <c r="B248" s="37"/>
      <c r="C248" s="37"/>
      <c r="D248" s="79" t="s">
        <v>44</v>
      </c>
      <c r="E248" s="79"/>
      <c r="F248" s="79"/>
      <c r="G248" s="79"/>
      <c r="H248" s="79"/>
      <c r="I248" s="79"/>
      <c r="K248" s="51" t="s">
        <v>86</v>
      </c>
      <c r="L248" s="53">
        <v>0.30940000000000001</v>
      </c>
    </row>
    <row r="249" spans="1:13" x14ac:dyDescent="0.25">
      <c r="B249" s="37"/>
      <c r="C249" s="37"/>
      <c r="D249" s="37"/>
      <c r="E249" s="37"/>
      <c r="F249" s="79" t="s">
        <v>43</v>
      </c>
      <c r="G249" s="79"/>
      <c r="H249" s="79"/>
      <c r="I249" s="79"/>
      <c r="K249" s="51" t="s">
        <v>88</v>
      </c>
      <c r="L249" s="53" t="s">
        <v>95</v>
      </c>
    </row>
    <row r="250" spans="1:13" x14ac:dyDescent="0.25">
      <c r="B250" s="1" t="s">
        <v>35</v>
      </c>
      <c r="C250" s="1" t="s">
        <v>40</v>
      </c>
      <c r="D250" s="1" t="s">
        <v>35</v>
      </c>
      <c r="E250" s="1" t="s">
        <v>40</v>
      </c>
      <c r="F250" s="1" t="s">
        <v>35</v>
      </c>
      <c r="G250" s="1" t="s">
        <v>40</v>
      </c>
      <c r="H250" s="1" t="s">
        <v>35</v>
      </c>
      <c r="I250" s="1" t="s">
        <v>40</v>
      </c>
    </row>
    <row r="251" spans="1:13" x14ac:dyDescent="0.25">
      <c r="B251" s="1">
        <v>1.9870000000000001</v>
      </c>
      <c r="C251" s="1">
        <v>2.46</v>
      </c>
      <c r="D251" s="1">
        <v>2.0150000000000001</v>
      </c>
      <c r="E251" s="1">
        <v>2.0760000000000001</v>
      </c>
      <c r="F251" s="1">
        <v>2.218</v>
      </c>
      <c r="G251" s="1">
        <v>2.3519999999999999</v>
      </c>
      <c r="H251" s="1">
        <v>1.96</v>
      </c>
      <c r="I251" s="1">
        <v>1.8029999999999999</v>
      </c>
    </row>
    <row r="252" spans="1:13" x14ac:dyDescent="0.25">
      <c r="B252" s="1">
        <v>2.4569999999999999</v>
      </c>
      <c r="C252" s="1">
        <v>2.109</v>
      </c>
      <c r="D252" s="1">
        <v>5.2990000000000004</v>
      </c>
      <c r="E252" s="1">
        <v>1.7350000000000001</v>
      </c>
      <c r="F252" s="1">
        <v>1.625</v>
      </c>
      <c r="G252" s="1">
        <v>2.6669999999999998</v>
      </c>
      <c r="H252" s="1">
        <v>2.2309999999999999</v>
      </c>
      <c r="I252" s="1">
        <v>1.796</v>
      </c>
      <c r="K252" s="51" t="s">
        <v>90</v>
      </c>
      <c r="L252" s="52" t="s">
        <v>91</v>
      </c>
      <c r="M252" s="52"/>
    </row>
    <row r="253" spans="1:13" x14ac:dyDescent="0.25">
      <c r="B253" s="1">
        <v>2.04</v>
      </c>
      <c r="C253" s="1">
        <v>2.0609999999999999</v>
      </c>
      <c r="D253" s="1">
        <v>2.17</v>
      </c>
      <c r="E253" s="1">
        <v>1.772</v>
      </c>
      <c r="F253" s="1">
        <v>2.04</v>
      </c>
      <c r="G253" s="1">
        <v>2.4540000000000002</v>
      </c>
      <c r="H253" s="1">
        <v>1.8220000000000001</v>
      </c>
      <c r="I253" s="1">
        <v>1.6319999999999999</v>
      </c>
      <c r="K253" s="51" t="s">
        <v>117</v>
      </c>
      <c r="L253" s="53">
        <v>0.49390000000000001</v>
      </c>
      <c r="M253" s="53" t="s">
        <v>96</v>
      </c>
    </row>
    <row r="254" spans="1:13" x14ac:dyDescent="0.25">
      <c r="B254" s="12"/>
      <c r="C254" s="12"/>
      <c r="D254" s="12"/>
      <c r="E254" s="12"/>
      <c r="F254" s="12"/>
      <c r="G254" s="12"/>
      <c r="H254" s="12"/>
      <c r="I254" s="12"/>
      <c r="K254" s="51" t="s">
        <v>117</v>
      </c>
      <c r="L254" s="53">
        <v>0.99990000000000001</v>
      </c>
      <c r="M254" s="53" t="s">
        <v>135</v>
      </c>
    </row>
    <row r="255" spans="1:13" x14ac:dyDescent="0.25">
      <c r="A255" s="13" t="s">
        <v>7</v>
      </c>
      <c r="B255" s="29">
        <f>AVERAGE(B251:B253)</f>
        <v>2.1613333333333333</v>
      </c>
      <c r="C255" s="29">
        <f t="shared" ref="C255:I255" si="28">AVERAGE(C251:C253)</f>
        <v>2.21</v>
      </c>
      <c r="D255" s="29">
        <f t="shared" si="28"/>
        <v>3.1613333333333333</v>
      </c>
      <c r="E255" s="29">
        <f t="shared" si="28"/>
        <v>1.861</v>
      </c>
      <c r="F255" s="29">
        <f t="shared" si="28"/>
        <v>1.9610000000000001</v>
      </c>
      <c r="G255" s="29">
        <f t="shared" si="28"/>
        <v>2.4910000000000001</v>
      </c>
      <c r="H255" s="29">
        <f t="shared" si="28"/>
        <v>2.0043333333333333</v>
      </c>
      <c r="I255" s="29">
        <f t="shared" si="28"/>
        <v>1.7436666666666667</v>
      </c>
      <c r="K255" s="51" t="s">
        <v>117</v>
      </c>
      <c r="L255" s="53" t="s">
        <v>102</v>
      </c>
      <c r="M255" s="53" t="s">
        <v>136</v>
      </c>
    </row>
    <row r="256" spans="1:13" x14ac:dyDescent="0.25">
      <c r="A256" s="13" t="s">
        <v>8</v>
      </c>
      <c r="B256" s="29">
        <f>STDEV(B251:B253)</f>
        <v>0.25742248024081593</v>
      </c>
      <c r="C256" s="29">
        <f t="shared" ref="C256:I256" si="29">STDEV(C251:C253)</f>
        <v>0.21783250446157021</v>
      </c>
      <c r="D256" s="29">
        <f t="shared" si="29"/>
        <v>1.8528951220544936</v>
      </c>
      <c r="E256" s="29">
        <f t="shared" si="29"/>
        <v>0.18711226576576961</v>
      </c>
      <c r="F256" s="29">
        <f t="shared" si="29"/>
        <v>0.30429097916303571</v>
      </c>
      <c r="G256" s="29">
        <f t="shared" si="29"/>
        <v>0.16072647572817611</v>
      </c>
      <c r="H256" s="29">
        <f t="shared" si="29"/>
        <v>0.20807290389027902</v>
      </c>
      <c r="I256" s="29">
        <f t="shared" si="29"/>
        <v>9.6769485548561976E-2</v>
      </c>
      <c r="K256" s="51" t="s">
        <v>118</v>
      </c>
      <c r="L256" s="53" t="s">
        <v>102</v>
      </c>
      <c r="M256" s="53" t="s">
        <v>93</v>
      </c>
    </row>
    <row r="257" spans="1:13" x14ac:dyDescent="0.25">
      <c r="A257" s="13" t="s">
        <v>9</v>
      </c>
      <c r="B257" s="29">
        <f>B256/B258</f>
        <v>8.5807493413605315E-2</v>
      </c>
      <c r="C257" s="29">
        <f t="shared" ref="C257:I257" si="30">C256/C258</f>
        <v>7.2610834820523398E-2</v>
      </c>
      <c r="D257" s="29">
        <f t="shared" si="30"/>
        <v>0.61763170735149786</v>
      </c>
      <c r="E257" s="29">
        <f t="shared" si="30"/>
        <v>6.2370755255256538E-2</v>
      </c>
      <c r="F257" s="29">
        <f t="shared" si="30"/>
        <v>0.10143032638767857</v>
      </c>
      <c r="G257" s="29">
        <f t="shared" si="30"/>
        <v>5.3575491909392037E-2</v>
      </c>
      <c r="H257" s="29">
        <f t="shared" si="30"/>
        <v>6.9357634630093007E-2</v>
      </c>
      <c r="I257" s="29">
        <f t="shared" si="30"/>
        <v>3.2256495182853992E-2</v>
      </c>
      <c r="K257" s="51" t="s">
        <v>118</v>
      </c>
      <c r="L257" s="53">
        <v>0.21240000000000001</v>
      </c>
      <c r="M257" s="53" t="s">
        <v>137</v>
      </c>
    </row>
    <row r="258" spans="1:13" x14ac:dyDescent="0.25">
      <c r="A258" s="13" t="s">
        <v>10</v>
      </c>
      <c r="B258" s="29">
        <f>COUNT(B251:B253)</f>
        <v>3</v>
      </c>
      <c r="C258" s="29">
        <f t="shared" ref="C258:I258" si="31">COUNT(C251:C253)</f>
        <v>3</v>
      </c>
      <c r="D258" s="29">
        <f t="shared" si="31"/>
        <v>3</v>
      </c>
      <c r="E258" s="29">
        <f t="shared" si="31"/>
        <v>3</v>
      </c>
      <c r="F258" s="29">
        <f t="shared" si="31"/>
        <v>3</v>
      </c>
      <c r="G258" s="29">
        <f t="shared" si="31"/>
        <v>3</v>
      </c>
      <c r="H258" s="29">
        <f t="shared" si="31"/>
        <v>3</v>
      </c>
      <c r="I258" s="29">
        <f t="shared" si="31"/>
        <v>3</v>
      </c>
      <c r="K258" s="51" t="s">
        <v>118</v>
      </c>
      <c r="L258" s="53">
        <v>0.95469999999999999</v>
      </c>
      <c r="M258" s="53" t="s">
        <v>122</v>
      </c>
    </row>
    <row r="259" spans="1:13" x14ac:dyDescent="0.25">
      <c r="B259" s="9" t="s">
        <v>99</v>
      </c>
      <c r="C259" s="10" t="s">
        <v>100</v>
      </c>
      <c r="D259" s="9" t="s">
        <v>101</v>
      </c>
      <c r="E259" s="9" t="s">
        <v>126</v>
      </c>
      <c r="F259" s="9" t="s">
        <v>127</v>
      </c>
      <c r="G259" s="9" t="s">
        <v>128</v>
      </c>
      <c r="H259" s="9" t="s">
        <v>129</v>
      </c>
      <c r="I259" s="9" t="s">
        <v>139</v>
      </c>
      <c r="K259" s="51" t="s">
        <v>118</v>
      </c>
      <c r="L259" s="53">
        <v>0.99929999999999997</v>
      </c>
      <c r="M259" s="53" t="s">
        <v>138</v>
      </c>
    </row>
    <row r="261" spans="1:13" x14ac:dyDescent="0.25">
      <c r="A261" s="39"/>
    </row>
    <row r="262" spans="1:13" x14ac:dyDescent="0.25">
      <c r="B262" s="67" t="s">
        <v>49</v>
      </c>
      <c r="C262" s="67"/>
      <c r="D262" s="67"/>
      <c r="E262" s="20"/>
      <c r="F262" s="20"/>
      <c r="G262" s="20"/>
      <c r="H262" s="20"/>
      <c r="I262" s="20"/>
    </row>
    <row r="263" spans="1:13" x14ac:dyDescent="0.25">
      <c r="B263" s="68" t="s">
        <v>50</v>
      </c>
      <c r="C263" s="68"/>
      <c r="D263" s="68"/>
    </row>
    <row r="264" spans="1:13" x14ac:dyDescent="0.25">
      <c r="B264" s="67" t="s">
        <v>2</v>
      </c>
      <c r="C264" s="67"/>
      <c r="D264" s="67"/>
    </row>
    <row r="265" spans="1:13" x14ac:dyDescent="0.25">
      <c r="B265" s="40" t="s">
        <v>51</v>
      </c>
      <c r="C265" s="40" t="s">
        <v>52</v>
      </c>
      <c r="D265" s="40" t="s">
        <v>53</v>
      </c>
    </row>
    <row r="266" spans="1:13" x14ac:dyDescent="0.25">
      <c r="B266" s="41">
        <v>69357.13</v>
      </c>
      <c r="C266" s="41">
        <v>5861830</v>
      </c>
      <c r="D266" s="41">
        <v>4803191</v>
      </c>
    </row>
    <row r="267" spans="1:13" x14ac:dyDescent="0.25">
      <c r="B267" s="41">
        <v>66806.78</v>
      </c>
      <c r="C267" s="41">
        <v>5983183</v>
      </c>
      <c r="D267" s="41">
        <v>5728557</v>
      </c>
    </row>
    <row r="268" spans="1:13" x14ac:dyDescent="0.25">
      <c r="B268" s="41">
        <v>117148.9</v>
      </c>
      <c r="C268" s="41">
        <v>5894308</v>
      </c>
      <c r="D268" s="41">
        <v>6060487</v>
      </c>
    </row>
    <row r="269" spans="1:13" x14ac:dyDescent="0.25">
      <c r="B269" s="41">
        <v>94069.1</v>
      </c>
      <c r="C269" s="41">
        <v>7176719</v>
      </c>
      <c r="D269" s="41">
        <v>5517494</v>
      </c>
    </row>
    <row r="270" spans="1:13" x14ac:dyDescent="0.25">
      <c r="B270" s="41">
        <v>103400.2</v>
      </c>
      <c r="C270" s="41">
        <v>6648852</v>
      </c>
      <c r="D270" s="41"/>
    </row>
    <row r="271" spans="1:13" x14ac:dyDescent="0.25">
      <c r="B271" s="41">
        <v>99493.9</v>
      </c>
      <c r="C271" s="41">
        <v>6101804</v>
      </c>
      <c r="D271" s="41"/>
    </row>
    <row r="272" spans="1:13" x14ac:dyDescent="0.25">
      <c r="B272" s="3"/>
      <c r="C272" s="3"/>
      <c r="D272" s="3"/>
    </row>
    <row r="273" spans="1:7" x14ac:dyDescent="0.25">
      <c r="A273" s="4" t="s">
        <v>7</v>
      </c>
      <c r="B273" s="36">
        <f>AVERAGE(B266:B271)</f>
        <v>91712.668333333335</v>
      </c>
      <c r="C273" s="36">
        <f t="shared" ref="C273:D273" si="32">AVERAGE(C266:C271)</f>
        <v>6277782.666666667</v>
      </c>
      <c r="D273" s="36">
        <f t="shared" si="32"/>
        <v>5527432.25</v>
      </c>
      <c r="F273" s="40" t="s">
        <v>52</v>
      </c>
      <c r="G273" s="40" t="s">
        <v>53</v>
      </c>
    </row>
    <row r="274" spans="1:7" x14ac:dyDescent="0.25">
      <c r="A274" s="4" t="s">
        <v>8</v>
      </c>
      <c r="B274" s="36">
        <f>STDEV(B266:B271)</f>
        <v>19848.294547165955</v>
      </c>
      <c r="C274" s="36">
        <f t="shared" ref="C274:D274" si="33">STDEV(C266:C271)</f>
        <v>526042.9406676481</v>
      </c>
      <c r="D274" s="36">
        <f t="shared" si="33"/>
        <v>532047.20610573329</v>
      </c>
      <c r="F274" t="s">
        <v>143</v>
      </c>
      <c r="G274" s="54">
        <v>5.8999999999999997E-2</v>
      </c>
    </row>
    <row r="275" spans="1:7" x14ac:dyDescent="0.25">
      <c r="A275" s="4" t="s">
        <v>9</v>
      </c>
      <c r="B275" s="36">
        <f>B274/B276</f>
        <v>3308.0490911943257</v>
      </c>
      <c r="C275" s="36">
        <f t="shared" ref="C275:D275" si="34">C274/C276</f>
        <v>87673.823444608017</v>
      </c>
      <c r="D275" s="36">
        <f t="shared" si="34"/>
        <v>133011.80152643332</v>
      </c>
    </row>
    <row r="276" spans="1:7" x14ac:dyDescent="0.25">
      <c r="A276" s="4" t="s">
        <v>10</v>
      </c>
      <c r="B276" s="6">
        <f>COUNT(B266:B271)</f>
        <v>6</v>
      </c>
      <c r="C276" s="6">
        <f t="shared" ref="C276:D276" si="35">COUNT(C266:C271)</f>
        <v>6</v>
      </c>
      <c r="D276" s="6">
        <f t="shared" si="35"/>
        <v>4</v>
      </c>
    </row>
    <row r="277" spans="1:7" x14ac:dyDescent="0.25">
      <c r="B277" s="9"/>
      <c r="C277" s="9"/>
      <c r="D277" s="9"/>
    </row>
    <row r="278" spans="1:7" x14ac:dyDescent="0.25">
      <c r="B278" s="67" t="s">
        <v>49</v>
      </c>
      <c r="C278" s="67"/>
      <c r="D278" s="67"/>
    </row>
    <row r="279" spans="1:7" x14ac:dyDescent="0.25">
      <c r="B279" s="68" t="s">
        <v>50</v>
      </c>
      <c r="C279" s="68"/>
      <c r="D279" s="68"/>
    </row>
    <row r="280" spans="1:7" x14ac:dyDescent="0.25">
      <c r="B280" s="67" t="s">
        <v>14</v>
      </c>
      <c r="C280" s="67"/>
      <c r="D280" s="67"/>
    </row>
    <row r="281" spans="1:7" x14ac:dyDescent="0.25">
      <c r="B281" s="40" t="s">
        <v>51</v>
      </c>
      <c r="C281" s="40" t="s">
        <v>52</v>
      </c>
      <c r="D281" s="40" t="s">
        <v>53</v>
      </c>
    </row>
    <row r="282" spans="1:7" x14ac:dyDescent="0.25">
      <c r="B282" s="41">
        <v>40516.15</v>
      </c>
      <c r="C282" s="41">
        <v>2399614</v>
      </c>
      <c r="D282" s="41">
        <v>1959179</v>
      </c>
    </row>
    <row r="283" spans="1:7" x14ac:dyDescent="0.25">
      <c r="B283" s="41">
        <v>24480.37</v>
      </c>
      <c r="C283" s="41">
        <v>2536309</v>
      </c>
      <c r="D283" s="41">
        <v>2836541</v>
      </c>
    </row>
    <row r="284" spans="1:7" x14ac:dyDescent="0.25">
      <c r="B284" s="41">
        <v>24466.53</v>
      </c>
      <c r="C284" s="41">
        <v>3046162</v>
      </c>
      <c r="D284" s="41">
        <v>2602183</v>
      </c>
    </row>
    <row r="285" spans="1:7" x14ac:dyDescent="0.25">
      <c r="B285" s="41">
        <v>25604.51</v>
      </c>
      <c r="C285" s="41">
        <v>3610795</v>
      </c>
      <c r="D285" s="41">
        <v>3021426</v>
      </c>
    </row>
    <row r="286" spans="1:7" x14ac:dyDescent="0.25">
      <c r="B286" s="41">
        <v>28514.36</v>
      </c>
      <c r="C286" s="41">
        <v>3517029</v>
      </c>
      <c r="D286" s="41"/>
      <c r="F286" s="40" t="s">
        <v>52</v>
      </c>
      <c r="G286" s="40" t="s">
        <v>53</v>
      </c>
    </row>
    <row r="287" spans="1:7" x14ac:dyDescent="0.25">
      <c r="B287" s="41">
        <v>26852.03</v>
      </c>
      <c r="C287" s="41">
        <v>3155112</v>
      </c>
      <c r="D287" s="41"/>
      <c r="F287" t="s">
        <v>143</v>
      </c>
      <c r="G287" s="54">
        <v>0.1973</v>
      </c>
    </row>
    <row r="288" spans="1:7" x14ac:dyDescent="0.25">
      <c r="B288" s="3"/>
      <c r="C288" s="3"/>
      <c r="D288" s="3"/>
    </row>
    <row r="289" spans="1:8" x14ac:dyDescent="0.25">
      <c r="A289" s="4" t="s">
        <v>7</v>
      </c>
      <c r="B289" s="36">
        <f>AVERAGE(B282:B287)</f>
        <v>28405.658333333329</v>
      </c>
      <c r="C289" s="36">
        <f t="shared" ref="C289:D289" si="36">AVERAGE(C282:C287)</f>
        <v>3044170.1666666665</v>
      </c>
      <c r="D289" s="36">
        <f t="shared" si="36"/>
        <v>2604832.25</v>
      </c>
    </row>
    <row r="290" spans="1:8" x14ac:dyDescent="0.25">
      <c r="A290" s="4" t="s">
        <v>8</v>
      </c>
      <c r="B290" s="36">
        <f>STDEV(B282:B287)</f>
        <v>6129.6107212527731</v>
      </c>
      <c r="C290" s="36">
        <f t="shared" ref="C290:D290" si="37">STDEV(C282:C287)</f>
        <v>496053.79796768737</v>
      </c>
      <c r="D290" s="36">
        <f t="shared" si="37"/>
        <v>463362.50572194194</v>
      </c>
    </row>
    <row r="291" spans="1:8" x14ac:dyDescent="0.25">
      <c r="A291" s="4" t="s">
        <v>9</v>
      </c>
      <c r="B291" s="36">
        <f>B290/B292</f>
        <v>1021.6017868754622</v>
      </c>
      <c r="C291" s="36">
        <f t="shared" ref="C291:D291" si="38">C290/C292</f>
        <v>82675.632994614556</v>
      </c>
      <c r="D291" s="36">
        <f t="shared" si="38"/>
        <v>115840.62643048548</v>
      </c>
    </row>
    <row r="292" spans="1:8" x14ac:dyDescent="0.25">
      <c r="A292" s="4" t="s">
        <v>10</v>
      </c>
      <c r="B292" s="6">
        <f>COUNT(B282:B287)</f>
        <v>6</v>
      </c>
      <c r="C292" s="6">
        <f t="shared" ref="C292:D292" si="39">COUNT(C282:C287)</f>
        <v>6</v>
      </c>
      <c r="D292" s="6">
        <f t="shared" si="39"/>
        <v>4</v>
      </c>
      <c r="H292" t="s">
        <v>54</v>
      </c>
    </row>
    <row r="294" spans="1:8" x14ac:dyDescent="0.25">
      <c r="B294" s="67" t="s">
        <v>49</v>
      </c>
      <c r="C294" s="67"/>
      <c r="D294" s="67"/>
    </row>
    <row r="295" spans="1:8" x14ac:dyDescent="0.25">
      <c r="B295" s="68" t="s">
        <v>50</v>
      </c>
      <c r="C295" s="68"/>
      <c r="D295" s="68"/>
    </row>
    <row r="296" spans="1:8" x14ac:dyDescent="0.25">
      <c r="B296" s="67" t="s">
        <v>11</v>
      </c>
      <c r="C296" s="67"/>
      <c r="D296" s="67"/>
    </row>
    <row r="297" spans="1:8" x14ac:dyDescent="0.25">
      <c r="B297" s="40" t="s">
        <v>51</v>
      </c>
      <c r="C297" s="40" t="s">
        <v>52</v>
      </c>
      <c r="D297" s="40" t="s">
        <v>53</v>
      </c>
    </row>
    <row r="298" spans="1:8" x14ac:dyDescent="0.25">
      <c r="B298" s="41">
        <v>17042.509999999998</v>
      </c>
      <c r="C298" s="41">
        <v>796369.3</v>
      </c>
      <c r="D298" s="41">
        <v>1188300</v>
      </c>
    </row>
    <row r="299" spans="1:8" x14ac:dyDescent="0.25">
      <c r="B299" s="41">
        <v>10583.58</v>
      </c>
      <c r="C299" s="41">
        <v>1109691</v>
      </c>
      <c r="D299" s="41">
        <v>1018438</v>
      </c>
    </row>
    <row r="300" spans="1:8" x14ac:dyDescent="0.25">
      <c r="B300" s="41">
        <v>11775.45</v>
      </c>
      <c r="C300" s="41">
        <v>911792.5</v>
      </c>
      <c r="D300" s="41">
        <v>787695.4</v>
      </c>
    </row>
    <row r="301" spans="1:8" x14ac:dyDescent="0.25">
      <c r="B301" s="41">
        <v>13986.1</v>
      </c>
      <c r="C301" s="41">
        <v>807135.7</v>
      </c>
      <c r="D301" s="41">
        <v>933910.3</v>
      </c>
      <c r="H301" t="s">
        <v>54</v>
      </c>
    </row>
    <row r="302" spans="1:8" x14ac:dyDescent="0.25">
      <c r="B302" s="41">
        <v>16946.87</v>
      </c>
      <c r="C302" s="41">
        <v>840415.1</v>
      </c>
      <c r="D302" s="41"/>
      <c r="F302" s="40" t="s">
        <v>52</v>
      </c>
      <c r="G302" s="40" t="s">
        <v>53</v>
      </c>
    </row>
    <row r="303" spans="1:8" x14ac:dyDescent="0.25">
      <c r="B303" s="41">
        <v>14381.66</v>
      </c>
      <c r="C303" s="41">
        <v>877746.9</v>
      </c>
      <c r="D303" s="41"/>
      <c r="F303" t="s">
        <v>143</v>
      </c>
      <c r="G303" s="54">
        <v>0.33200000000000002</v>
      </c>
    </row>
    <row r="304" spans="1:8" x14ac:dyDescent="0.25">
      <c r="B304" s="3"/>
      <c r="C304" s="3"/>
      <c r="D304" s="3"/>
    </row>
    <row r="305" spans="1:23" x14ac:dyDescent="0.25">
      <c r="A305" s="4" t="s">
        <v>7</v>
      </c>
      <c r="B305" s="36">
        <f>AVERAGE(B298:B303)</f>
        <v>14119.361666666666</v>
      </c>
      <c r="C305" s="36">
        <f t="shared" ref="C305:D305" si="40">AVERAGE(C298:C303)</f>
        <v>890525.08333333337</v>
      </c>
      <c r="D305" s="36">
        <f t="shared" si="40"/>
        <v>982085.92500000005</v>
      </c>
    </row>
    <row r="306" spans="1:23" x14ac:dyDescent="0.25">
      <c r="A306" s="4" t="s">
        <v>8</v>
      </c>
      <c r="B306" s="36">
        <f>STDEV(B298:B303)</f>
        <v>2631.4191052237697</v>
      </c>
      <c r="C306" s="36">
        <f t="shared" ref="C306:D306" si="41">STDEV(C298:C303)</f>
        <v>115740.56784620386</v>
      </c>
      <c r="D306" s="36">
        <f t="shared" si="41"/>
        <v>167286.46601845106</v>
      </c>
    </row>
    <row r="307" spans="1:23" x14ac:dyDescent="0.25">
      <c r="A307" s="4" t="s">
        <v>9</v>
      </c>
      <c r="B307" s="36">
        <f>B306/B308</f>
        <v>438.56985087062827</v>
      </c>
      <c r="C307" s="36">
        <f t="shared" ref="C307:D307" si="42">C306/C308</f>
        <v>19290.094641033978</v>
      </c>
      <c r="D307" s="36">
        <f t="shared" si="42"/>
        <v>41821.616504612764</v>
      </c>
    </row>
    <row r="308" spans="1:23" x14ac:dyDescent="0.25">
      <c r="A308" s="4" t="s">
        <v>10</v>
      </c>
      <c r="B308" s="6">
        <f>COUNT(B298:B303)</f>
        <v>6</v>
      </c>
      <c r="C308" s="6">
        <f t="shared" ref="C308:D308" si="43">COUNT(C298:C303)</f>
        <v>6</v>
      </c>
      <c r="D308" s="6">
        <f t="shared" si="43"/>
        <v>4</v>
      </c>
    </row>
    <row r="311" spans="1:23" x14ac:dyDescent="0.25">
      <c r="B311" s="67" t="s">
        <v>55</v>
      </c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</row>
    <row r="312" spans="1:23" x14ac:dyDescent="0.25">
      <c r="B312" s="67" t="s">
        <v>2</v>
      </c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R312" s="52" t="s">
        <v>91</v>
      </c>
      <c r="S312" s="40" t="s">
        <v>41</v>
      </c>
      <c r="T312" s="11" t="s">
        <v>57</v>
      </c>
      <c r="U312" s="11" t="s">
        <v>58</v>
      </c>
      <c r="V312" s="11" t="s">
        <v>48</v>
      </c>
      <c r="W312" s="11" t="s">
        <v>59</v>
      </c>
    </row>
    <row r="313" spans="1:23" x14ac:dyDescent="0.25">
      <c r="B313" s="68" t="s">
        <v>56</v>
      </c>
      <c r="C313" s="68"/>
      <c r="D313" s="68"/>
      <c r="E313" s="68" t="s">
        <v>57</v>
      </c>
      <c r="F313" s="68"/>
      <c r="G313" s="68"/>
      <c r="H313" s="68" t="s">
        <v>58</v>
      </c>
      <c r="I313" s="68"/>
      <c r="J313" s="68"/>
      <c r="K313" s="68" t="s">
        <v>48</v>
      </c>
      <c r="L313" s="68"/>
      <c r="M313" s="68"/>
      <c r="N313" s="68" t="s">
        <v>59</v>
      </c>
      <c r="O313" s="68"/>
      <c r="P313" s="68"/>
      <c r="R313" s="51" t="s">
        <v>140</v>
      </c>
      <c r="S313" s="53">
        <v>0.98909999999999998</v>
      </c>
      <c r="T313" s="53">
        <v>9.4000000000000004E-3</v>
      </c>
      <c r="U313" s="53">
        <v>2.9999999999999997E-4</v>
      </c>
      <c r="V313" s="53">
        <v>6.1699999999999998E-2</v>
      </c>
      <c r="W313" s="53">
        <v>2.98E-2</v>
      </c>
    </row>
    <row r="314" spans="1:23" x14ac:dyDescent="0.25">
      <c r="B314" s="40" t="s">
        <v>51</v>
      </c>
      <c r="C314" s="40" t="s">
        <v>52</v>
      </c>
      <c r="D314" s="40" t="s">
        <v>53</v>
      </c>
      <c r="E314" s="40" t="s">
        <v>51</v>
      </c>
      <c r="F314" s="40" t="s">
        <v>52</v>
      </c>
      <c r="G314" s="40" t="s">
        <v>53</v>
      </c>
      <c r="H314" s="40" t="s">
        <v>51</v>
      </c>
      <c r="I314" s="40" t="s">
        <v>52</v>
      </c>
      <c r="J314" s="40" t="s">
        <v>53</v>
      </c>
      <c r="K314" s="40" t="s">
        <v>51</v>
      </c>
      <c r="L314" s="40" t="s">
        <v>52</v>
      </c>
      <c r="M314" s="40" t="s">
        <v>53</v>
      </c>
      <c r="N314" s="40" t="s">
        <v>51</v>
      </c>
      <c r="O314" s="40" t="s">
        <v>52</v>
      </c>
      <c r="P314" s="40" t="s">
        <v>53</v>
      </c>
      <c r="R314" s="51" t="s">
        <v>141</v>
      </c>
      <c r="S314" s="53">
        <v>0.51119999999999999</v>
      </c>
      <c r="T314" s="53">
        <v>1.9300000000000001E-2</v>
      </c>
      <c r="U314" s="53">
        <v>1.84E-2</v>
      </c>
      <c r="V314" s="53">
        <v>4.1599999999999998E-2</v>
      </c>
      <c r="W314" s="53">
        <v>3.5000000000000001E-3</v>
      </c>
    </row>
    <row r="315" spans="1:23" x14ac:dyDescent="0.25">
      <c r="B315" s="41">
        <v>15832.52</v>
      </c>
      <c r="C315" s="41">
        <v>15613.83</v>
      </c>
      <c r="D315" s="41">
        <v>29749.53</v>
      </c>
      <c r="E315" s="41">
        <v>2024.432</v>
      </c>
      <c r="F315" s="41">
        <v>6302.8329999999996</v>
      </c>
      <c r="G315" s="41">
        <v>8039.3580000000002</v>
      </c>
      <c r="H315" s="41">
        <v>67718.320000000007</v>
      </c>
      <c r="I315" s="41">
        <v>356120.2</v>
      </c>
      <c r="J315" s="41">
        <v>230531.20000000001</v>
      </c>
      <c r="K315" s="41">
        <v>7228263</v>
      </c>
      <c r="L315" s="41">
        <v>7028430</v>
      </c>
      <c r="M315" s="41">
        <v>6858127</v>
      </c>
      <c r="N315" s="41">
        <v>17710.32</v>
      </c>
      <c r="O315" s="41">
        <v>10729.65</v>
      </c>
      <c r="P315" s="41">
        <v>24584.95</v>
      </c>
      <c r="R315" s="51" t="s">
        <v>142</v>
      </c>
      <c r="S315" s="53">
        <v>0.3654</v>
      </c>
      <c r="T315" s="53" t="s">
        <v>102</v>
      </c>
      <c r="U315" s="53">
        <v>0.29480000000000001</v>
      </c>
      <c r="V315" s="53">
        <v>0.95099999999999996</v>
      </c>
      <c r="W315" s="53">
        <v>0.43080000000000002</v>
      </c>
    </row>
    <row r="316" spans="1:23" x14ac:dyDescent="0.25">
      <c r="B316" s="41">
        <v>27620.63</v>
      </c>
      <c r="C316" s="41">
        <v>19777.919999999998</v>
      </c>
      <c r="D316" s="41">
        <v>42170.95</v>
      </c>
      <c r="E316" s="41">
        <v>3086.7179999999998</v>
      </c>
      <c r="F316" s="41">
        <v>4085.846</v>
      </c>
      <c r="G316" s="41">
        <v>6318.1490000000003</v>
      </c>
      <c r="H316" s="41">
        <v>66723.289999999994</v>
      </c>
      <c r="I316" s="41">
        <v>295264.59999999998</v>
      </c>
      <c r="J316" s="41">
        <v>173876.3</v>
      </c>
      <c r="K316" s="41">
        <v>7351783</v>
      </c>
      <c r="L316" s="41">
        <v>7506141</v>
      </c>
      <c r="M316" s="41">
        <v>7540619</v>
      </c>
      <c r="N316" s="41">
        <v>10675.86</v>
      </c>
      <c r="O316" s="41">
        <v>15946.85</v>
      </c>
      <c r="P316" s="41">
        <v>22230.81</v>
      </c>
    </row>
    <row r="317" spans="1:23" x14ac:dyDescent="0.25">
      <c r="B317" s="41">
        <v>14261.05</v>
      </c>
      <c r="C317" s="41">
        <v>30610.3</v>
      </c>
      <c r="D317" s="41">
        <v>33404.410000000003</v>
      </c>
      <c r="E317" s="41">
        <v>2821.7489999999998</v>
      </c>
      <c r="F317" s="41">
        <v>3447.223</v>
      </c>
      <c r="G317" s="41">
        <v>5388.6980000000003</v>
      </c>
      <c r="H317" s="41">
        <v>72194.69</v>
      </c>
      <c r="I317" s="41">
        <v>140249.4</v>
      </c>
      <c r="J317" s="41">
        <v>178335.3</v>
      </c>
      <c r="K317" s="41">
        <v>7429778</v>
      </c>
      <c r="L317" s="41">
        <v>7037951</v>
      </c>
      <c r="M317" s="41">
        <v>6996485</v>
      </c>
      <c r="N317" s="41">
        <v>11784.52</v>
      </c>
      <c r="O317" s="41">
        <v>23331.9</v>
      </c>
      <c r="P317" s="41">
        <v>17761.169999999998</v>
      </c>
    </row>
    <row r="318" spans="1:23" x14ac:dyDescent="0.25">
      <c r="B318" s="41">
        <v>32562.33</v>
      </c>
      <c r="C318" s="41">
        <v>30146.32</v>
      </c>
      <c r="D318" s="41">
        <v>36936.47</v>
      </c>
      <c r="E318" s="41">
        <v>2937.123</v>
      </c>
      <c r="F318" s="41">
        <v>7860.8729999999996</v>
      </c>
      <c r="G318" s="41">
        <v>4361.299</v>
      </c>
      <c r="H318" s="41">
        <v>68522</v>
      </c>
      <c r="I318" s="41">
        <v>282062</v>
      </c>
      <c r="J318" s="41">
        <v>223395.9</v>
      </c>
      <c r="K318" s="41">
        <v>7821647</v>
      </c>
      <c r="L318" s="41">
        <v>7075356</v>
      </c>
      <c r="M318" s="41">
        <v>6508292</v>
      </c>
      <c r="N318" s="41">
        <v>10665.5</v>
      </c>
      <c r="O318" s="41">
        <v>20187.189999999999</v>
      </c>
      <c r="P318" s="41">
        <v>20712.810000000001</v>
      </c>
    </row>
    <row r="319" spans="1:23" x14ac:dyDescent="0.25">
      <c r="B319" s="41">
        <v>52601.06</v>
      </c>
      <c r="C319" s="41">
        <v>24730.31</v>
      </c>
      <c r="D319" s="41"/>
      <c r="E319" s="41">
        <v>3361.377</v>
      </c>
      <c r="F319" s="41">
        <v>8829.8880000000008</v>
      </c>
      <c r="G319" s="41"/>
      <c r="H319" s="41">
        <v>80198.91</v>
      </c>
      <c r="I319" s="41">
        <v>375841.2</v>
      </c>
      <c r="J319" s="41"/>
      <c r="K319" s="41">
        <v>8007891</v>
      </c>
      <c r="L319" s="41">
        <v>6758831</v>
      </c>
      <c r="M319" s="41"/>
      <c r="N319" s="41">
        <v>9451.4130000000005</v>
      </c>
      <c r="O319" s="41">
        <v>19319.11</v>
      </c>
      <c r="P319" s="41"/>
    </row>
    <row r="320" spans="1:23" x14ac:dyDescent="0.25">
      <c r="B320" s="41">
        <v>19142.41</v>
      </c>
      <c r="C320" s="41">
        <v>31072.33</v>
      </c>
      <c r="D320" s="41"/>
      <c r="E320" s="41">
        <v>2815.9960000000001</v>
      </c>
      <c r="F320" s="41">
        <v>5617.6369999999997</v>
      </c>
      <c r="G320" s="41"/>
      <c r="H320" s="41">
        <v>75852.72</v>
      </c>
      <c r="I320" s="41">
        <v>168720.6</v>
      </c>
      <c r="J320" s="41"/>
      <c r="K320" s="41">
        <v>7472534</v>
      </c>
      <c r="L320" s="41">
        <v>7042814</v>
      </c>
      <c r="M320" s="41"/>
      <c r="N320" s="41">
        <v>11355.77</v>
      </c>
      <c r="O320" s="41">
        <v>18733.36</v>
      </c>
      <c r="P320" s="41"/>
    </row>
    <row r="321" spans="1:23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23" x14ac:dyDescent="0.25">
      <c r="A322" s="4" t="s">
        <v>7</v>
      </c>
      <c r="B322" s="36">
        <f>AVERAGE(B315:B320)</f>
        <v>27003.333333333332</v>
      </c>
      <c r="C322" s="36">
        <f t="shared" ref="C322:D322" si="44">AVERAGE(C315:C320)</f>
        <v>25325.168333333335</v>
      </c>
      <c r="D322" s="36">
        <f t="shared" si="44"/>
        <v>35565.339999999997</v>
      </c>
      <c r="E322" s="36">
        <f>AVERAGE(E315:E320)</f>
        <v>2841.2325000000001</v>
      </c>
      <c r="F322" s="36">
        <f t="shared" ref="F322:G322" si="45">AVERAGE(F315:F320)</f>
        <v>6024.05</v>
      </c>
      <c r="G322" s="36">
        <f t="shared" si="45"/>
        <v>6026.8760000000002</v>
      </c>
      <c r="H322" s="36">
        <f>AVERAGE(H315:H320)</f>
        <v>71868.321666666656</v>
      </c>
      <c r="I322" s="36">
        <f t="shared" ref="I322:J322" si="46">AVERAGE(I315:I320)</f>
        <v>269709.66666666669</v>
      </c>
      <c r="J322" s="36">
        <f t="shared" si="46"/>
        <v>201534.67500000002</v>
      </c>
      <c r="K322" s="36">
        <f>AVERAGE(K315:K320)</f>
        <v>7551982.666666667</v>
      </c>
      <c r="L322" s="36">
        <f t="shared" ref="L322:M322" si="47">AVERAGE(L315:L320)</f>
        <v>7074920.5</v>
      </c>
      <c r="M322" s="36">
        <f t="shared" si="47"/>
        <v>6975880.75</v>
      </c>
      <c r="N322" s="36">
        <f>AVERAGE(N315:N320)</f>
        <v>11940.563833333334</v>
      </c>
      <c r="O322" s="36">
        <f t="shared" ref="O322:P322" si="48">AVERAGE(O315:O320)</f>
        <v>18041.343333333334</v>
      </c>
      <c r="P322" s="36">
        <f t="shared" si="48"/>
        <v>21322.435000000001</v>
      </c>
    </row>
    <row r="323" spans="1:23" x14ac:dyDescent="0.25">
      <c r="A323" s="4" t="s">
        <v>8</v>
      </c>
      <c r="B323" s="36">
        <f>STDEV(B315:B320)</f>
        <v>14390.789278866763</v>
      </c>
      <c r="C323" s="36">
        <f t="shared" ref="C323:D323" si="49">STDEV(C315:C320)</f>
        <v>6475.2127390948726</v>
      </c>
      <c r="D323" s="36">
        <f t="shared" si="49"/>
        <v>5291.7339744800993</v>
      </c>
      <c r="E323" s="36">
        <f>STDEV(E315:E320)</f>
        <v>449.04074739058967</v>
      </c>
      <c r="F323" s="36">
        <f t="shared" ref="F323:G323" si="50">STDEV(F315:F320)</f>
        <v>2092.1859017198226</v>
      </c>
      <c r="G323" s="36">
        <f t="shared" si="50"/>
        <v>1561.6595514031471</v>
      </c>
      <c r="H323" s="36">
        <f>STDEV(H315:H320)</f>
        <v>5296.6476516431294</v>
      </c>
      <c r="I323" s="36">
        <f t="shared" ref="I323:J323" si="51">STDEV(I315:I320)</f>
        <v>96431.394915445635</v>
      </c>
      <c r="J323" s="36">
        <f t="shared" si="51"/>
        <v>29562.974188487209</v>
      </c>
      <c r="K323" s="36">
        <f>STDEV(K315:K320)</f>
        <v>298895.18610554212</v>
      </c>
      <c r="L323" s="36">
        <f t="shared" ref="L323:M323" si="52">STDEV(L315:L320)</f>
        <v>241007.39372620915</v>
      </c>
      <c r="M323" s="36">
        <f t="shared" si="52"/>
        <v>428897.42786854063</v>
      </c>
      <c r="N323" s="36">
        <f>STDEV(N315:N320)</f>
        <v>2935.2190774939008</v>
      </c>
      <c r="O323" s="36">
        <f t="shared" ref="O323:P323" si="53">STDEV(O315:O320)</f>
        <v>4302.4175577350352</v>
      </c>
      <c r="P323" s="36">
        <f t="shared" si="53"/>
        <v>2859.1024411342796</v>
      </c>
    </row>
    <row r="324" spans="1:23" x14ac:dyDescent="0.25">
      <c r="A324" s="4" t="s">
        <v>9</v>
      </c>
      <c r="B324" s="36">
        <f>B323/B325</f>
        <v>2398.464879811127</v>
      </c>
      <c r="C324" s="36">
        <f t="shared" ref="C324:D324" si="54">C323/C325</f>
        <v>1079.2021231824788</v>
      </c>
      <c r="D324" s="36">
        <f t="shared" si="54"/>
        <v>1322.9334936200248</v>
      </c>
      <c r="E324" s="36">
        <f>E323/E325</f>
        <v>74.840124565098279</v>
      </c>
      <c r="F324" s="36">
        <f t="shared" ref="F324:G324" si="55">F323/F325</f>
        <v>348.6976502866371</v>
      </c>
      <c r="G324" s="36">
        <f t="shared" si="55"/>
        <v>390.41488785078678</v>
      </c>
      <c r="H324" s="36">
        <f>H323/H325</f>
        <v>882.77460860718827</v>
      </c>
      <c r="I324" s="36">
        <f t="shared" ref="I324:J324" si="56">I323/I325</f>
        <v>16071.899152574273</v>
      </c>
      <c r="J324" s="36">
        <f t="shared" si="56"/>
        <v>7390.7435471218023</v>
      </c>
      <c r="K324" s="36">
        <f>K323/K325</f>
        <v>49815.864350923686</v>
      </c>
      <c r="L324" s="36">
        <f t="shared" ref="L324:M324" si="57">L323/L325</f>
        <v>40167.898954368189</v>
      </c>
      <c r="M324" s="36">
        <f t="shared" si="57"/>
        <v>107224.35696713516</v>
      </c>
      <c r="N324" s="36">
        <f>N323/N325</f>
        <v>489.20317958231681</v>
      </c>
      <c r="O324" s="36">
        <f t="shared" ref="O324:P324" si="58">O323/O325</f>
        <v>717.0695929558392</v>
      </c>
      <c r="P324" s="36">
        <f t="shared" si="58"/>
        <v>714.7756102835699</v>
      </c>
    </row>
    <row r="325" spans="1:23" x14ac:dyDescent="0.25">
      <c r="A325" s="4" t="s">
        <v>10</v>
      </c>
      <c r="B325" s="6">
        <f>COUNT(B315:B320)</f>
        <v>6</v>
      </c>
      <c r="C325" s="6">
        <f t="shared" ref="C325:D325" si="59">COUNT(C315:C320)</f>
        <v>6</v>
      </c>
      <c r="D325" s="6">
        <f t="shared" si="59"/>
        <v>4</v>
      </c>
      <c r="E325" s="6">
        <f>COUNT(E315:E320)</f>
        <v>6</v>
      </c>
      <c r="F325" s="6">
        <f t="shared" ref="F325:G325" si="60">COUNT(F315:F320)</f>
        <v>6</v>
      </c>
      <c r="G325" s="6">
        <f t="shared" si="60"/>
        <v>4</v>
      </c>
      <c r="H325" s="6">
        <f>COUNT(H315:H320)</f>
        <v>6</v>
      </c>
      <c r="I325" s="6">
        <f t="shared" ref="I325:J325" si="61">COUNT(I315:I320)</f>
        <v>6</v>
      </c>
      <c r="J325" s="6">
        <f t="shared" si="61"/>
        <v>4</v>
      </c>
      <c r="K325" s="6">
        <f>COUNT(K315:K320)</f>
        <v>6</v>
      </c>
      <c r="L325" s="6">
        <f t="shared" ref="L325:M325" si="62">COUNT(L315:L320)</f>
        <v>6</v>
      </c>
      <c r="M325" s="6">
        <f t="shared" si="62"/>
        <v>4</v>
      </c>
      <c r="N325" s="6">
        <f>COUNT(N315:N320)</f>
        <v>6</v>
      </c>
      <c r="O325" s="6">
        <f t="shared" ref="O325:P325" si="63">COUNT(O315:O320)</f>
        <v>6</v>
      </c>
      <c r="P325" s="6">
        <f t="shared" si="63"/>
        <v>4</v>
      </c>
    </row>
    <row r="326" spans="1:23" x14ac:dyDescent="0.25">
      <c r="A326" s="62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</row>
    <row r="327" spans="1:23" x14ac:dyDescent="0.25">
      <c r="A327" s="62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</row>
    <row r="328" spans="1:23" x14ac:dyDescent="0.25">
      <c r="A328" s="62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</row>
    <row r="329" spans="1:23" x14ac:dyDescent="0.25">
      <c r="A329" s="62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</row>
    <row r="330" spans="1:23" x14ac:dyDescent="0.25">
      <c r="A330" s="62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</row>
    <row r="331" spans="1:23" x14ac:dyDescent="0.25">
      <c r="A331" s="62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</row>
    <row r="332" spans="1:23" x14ac:dyDescent="0.25">
      <c r="A332" s="62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</row>
    <row r="333" spans="1:23" x14ac:dyDescent="0.25">
      <c r="A333" s="62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</row>
    <row r="335" spans="1:23" x14ac:dyDescent="0.25">
      <c r="B335" s="67" t="s">
        <v>60</v>
      </c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R335" s="52" t="s">
        <v>91</v>
      </c>
      <c r="S335" s="40" t="s">
        <v>41</v>
      </c>
      <c r="T335" s="11" t="s">
        <v>57</v>
      </c>
      <c r="U335" s="11" t="s">
        <v>58</v>
      </c>
      <c r="V335" s="11" t="s">
        <v>48</v>
      </c>
      <c r="W335" s="11" t="s">
        <v>59</v>
      </c>
    </row>
    <row r="336" spans="1:23" x14ac:dyDescent="0.25">
      <c r="B336" s="67" t="s">
        <v>61</v>
      </c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R336" s="51" t="s">
        <v>140</v>
      </c>
      <c r="S336" s="53">
        <v>4.0399999999999998E-2</v>
      </c>
      <c r="T336" s="53">
        <v>5.9299999999999999E-2</v>
      </c>
      <c r="U336" s="53" t="s">
        <v>87</v>
      </c>
      <c r="V336" s="53">
        <v>5.9999999999999995E-4</v>
      </c>
      <c r="W336" s="53">
        <v>0.1447</v>
      </c>
    </row>
    <row r="337" spans="1:23" x14ac:dyDescent="0.25">
      <c r="B337" s="68" t="s">
        <v>56</v>
      </c>
      <c r="C337" s="68"/>
      <c r="D337" s="68"/>
      <c r="E337" s="68" t="s">
        <v>57</v>
      </c>
      <c r="F337" s="68"/>
      <c r="G337" s="68"/>
      <c r="H337" s="68" t="s">
        <v>58</v>
      </c>
      <c r="I337" s="68"/>
      <c r="J337" s="68"/>
      <c r="K337" s="68" t="s">
        <v>48</v>
      </c>
      <c r="L337" s="68"/>
      <c r="M337" s="68"/>
      <c r="N337" s="68" t="s">
        <v>59</v>
      </c>
      <c r="O337" s="68"/>
      <c r="P337" s="68"/>
      <c r="R337" s="51" t="s">
        <v>141</v>
      </c>
      <c r="S337" s="53">
        <v>5.0200000000000002E-2</v>
      </c>
      <c r="T337" s="53">
        <v>1.8E-3</v>
      </c>
      <c r="U337" s="53">
        <v>8.0000000000000004E-4</v>
      </c>
      <c r="V337" s="53">
        <v>7.7999999999999996E-3</v>
      </c>
      <c r="W337" s="53">
        <v>0.84599999999999997</v>
      </c>
    </row>
    <row r="338" spans="1:23" x14ac:dyDescent="0.25">
      <c r="B338" s="40" t="s">
        <v>51</v>
      </c>
      <c r="C338" s="40" t="s">
        <v>52</v>
      </c>
      <c r="D338" s="40" t="s">
        <v>53</v>
      </c>
      <c r="E338" s="40" t="s">
        <v>51</v>
      </c>
      <c r="F338" s="40" t="s">
        <v>52</v>
      </c>
      <c r="G338" s="40" t="s">
        <v>53</v>
      </c>
      <c r="H338" s="40" t="s">
        <v>51</v>
      </c>
      <c r="I338" s="40" t="s">
        <v>52</v>
      </c>
      <c r="J338" s="40" t="s">
        <v>53</v>
      </c>
      <c r="K338" s="40" t="s">
        <v>51</v>
      </c>
      <c r="L338" s="40" t="s">
        <v>52</v>
      </c>
      <c r="M338" s="40" t="s">
        <v>53</v>
      </c>
      <c r="N338" s="40" t="s">
        <v>51</v>
      </c>
      <c r="O338" s="40" t="s">
        <v>52</v>
      </c>
      <c r="P338" s="40" t="s">
        <v>53</v>
      </c>
      <c r="R338" s="51" t="s">
        <v>142</v>
      </c>
      <c r="S338" s="53">
        <v>0.98</v>
      </c>
      <c r="T338" s="53">
        <v>5.9299999999999999E-2</v>
      </c>
      <c r="U338" s="53">
        <v>0.41249999999999998</v>
      </c>
      <c r="V338" s="53">
        <v>0.30869999999999997</v>
      </c>
      <c r="W338" s="53">
        <v>0.1447</v>
      </c>
    </row>
    <row r="339" spans="1:23" x14ac:dyDescent="0.25">
      <c r="B339" s="41">
        <v>6099.8329999999996</v>
      </c>
      <c r="C339" s="41">
        <v>8300.0589999999993</v>
      </c>
      <c r="D339" s="41">
        <v>16096.09</v>
      </c>
      <c r="E339" s="41">
        <v>3929.58</v>
      </c>
      <c r="F339" s="41">
        <v>5553.2619999999997</v>
      </c>
      <c r="G339" s="41">
        <v>5115.2669999999998</v>
      </c>
      <c r="H339" s="41">
        <v>54553.39</v>
      </c>
      <c r="I339" s="41">
        <v>121778.1</v>
      </c>
      <c r="J339" s="41">
        <v>88674.8</v>
      </c>
      <c r="K339" s="41">
        <v>468216.2</v>
      </c>
      <c r="L339" s="41">
        <v>334446.3</v>
      </c>
      <c r="M339" s="41">
        <v>307675.40000000002</v>
      </c>
      <c r="N339" s="41">
        <v>1971.788</v>
      </c>
      <c r="O339" s="41">
        <v>1671.2370000000001</v>
      </c>
      <c r="P339" s="41">
        <v>1344.6880000000001</v>
      </c>
    </row>
    <row r="340" spans="1:23" x14ac:dyDescent="0.25">
      <c r="B340" s="41">
        <v>11208.73</v>
      </c>
      <c r="C340" s="41">
        <v>16452.259999999998</v>
      </c>
      <c r="D340" s="41">
        <v>18217.29</v>
      </c>
      <c r="E340" s="41">
        <v>3798.7550000000001</v>
      </c>
      <c r="F340" s="41">
        <v>5033.4610000000002</v>
      </c>
      <c r="G340" s="41">
        <v>5744.6289999999999</v>
      </c>
      <c r="H340" s="41">
        <v>68351.89</v>
      </c>
      <c r="I340" s="41">
        <v>110305.4</v>
      </c>
      <c r="J340" s="41">
        <v>125617</v>
      </c>
      <c r="K340" s="41">
        <v>497252.2</v>
      </c>
      <c r="L340" s="41">
        <v>340124.7</v>
      </c>
      <c r="M340" s="41">
        <v>419513.7</v>
      </c>
      <c r="N340" s="41">
        <v>2074.8429999999998</v>
      </c>
      <c r="O340" s="41">
        <v>1729.9880000000001</v>
      </c>
      <c r="P340" s="41">
        <v>1389.29</v>
      </c>
    </row>
    <row r="341" spans="1:23" x14ac:dyDescent="0.25">
      <c r="B341" s="41">
        <v>6430.0619999999999</v>
      </c>
      <c r="C341" s="41">
        <v>17668.82</v>
      </c>
      <c r="D341" s="41">
        <v>24985.58</v>
      </c>
      <c r="E341" s="41">
        <v>4196.3339999999998</v>
      </c>
      <c r="F341" s="41">
        <v>5553.4120000000003</v>
      </c>
      <c r="G341" s="41">
        <v>6466.5439999999999</v>
      </c>
      <c r="H341" s="41">
        <v>65963.73</v>
      </c>
      <c r="I341" s="41">
        <v>136879.4</v>
      </c>
      <c r="J341" s="41">
        <v>140059.20000000001</v>
      </c>
      <c r="K341" s="41">
        <v>451728.8</v>
      </c>
      <c r="L341" s="41">
        <v>334760.59999999998</v>
      </c>
      <c r="M341" s="41">
        <v>329658.40000000002</v>
      </c>
      <c r="N341" s="41">
        <v>1650.4929999999999</v>
      </c>
      <c r="O341" s="41">
        <v>3089.703</v>
      </c>
      <c r="P341" s="41">
        <v>1562.412</v>
      </c>
    </row>
    <row r="342" spans="1:23" x14ac:dyDescent="0.25">
      <c r="B342" s="41">
        <v>5384.8329999999996</v>
      </c>
      <c r="C342" s="41">
        <v>10423.540000000001</v>
      </c>
      <c r="D342" s="41">
        <v>5260.11</v>
      </c>
      <c r="E342" s="41">
        <v>3701.0059999999999</v>
      </c>
      <c r="F342" s="41">
        <v>4034.4319999999998</v>
      </c>
      <c r="G342" s="41">
        <v>8095.7619999999997</v>
      </c>
      <c r="H342" s="41">
        <v>61364.76</v>
      </c>
      <c r="I342" s="41">
        <v>111785.2</v>
      </c>
      <c r="J342" s="41">
        <v>115239.8</v>
      </c>
      <c r="K342" s="41">
        <v>476332.3</v>
      </c>
      <c r="L342" s="41">
        <v>372161.7</v>
      </c>
      <c r="M342" s="41">
        <v>475104.3</v>
      </c>
      <c r="N342" s="41">
        <v>1804.319</v>
      </c>
      <c r="O342" s="41">
        <v>5788.0280000000002</v>
      </c>
      <c r="P342" s="41">
        <v>2765.886</v>
      </c>
    </row>
    <row r="343" spans="1:23" x14ac:dyDescent="0.25">
      <c r="B343" s="41">
        <v>5447.1409999999996</v>
      </c>
      <c r="C343" s="41">
        <v>17113.2</v>
      </c>
      <c r="D343" s="41"/>
      <c r="E343" s="41">
        <v>3807.241</v>
      </c>
      <c r="F343" s="41">
        <v>3711.4589999999998</v>
      </c>
      <c r="G343" s="41"/>
      <c r="H343" s="41">
        <v>60286.01</v>
      </c>
      <c r="I343" s="41">
        <v>112036.5</v>
      </c>
      <c r="J343" s="41"/>
      <c r="K343" s="41">
        <v>470395.2</v>
      </c>
      <c r="L343" s="41">
        <v>342013.5</v>
      </c>
      <c r="M343" s="41"/>
      <c r="N343" s="41">
        <v>1767.116</v>
      </c>
      <c r="O343" s="41">
        <v>3020.3560000000002</v>
      </c>
      <c r="P343" s="41"/>
    </row>
    <row r="344" spans="1:23" x14ac:dyDescent="0.25">
      <c r="B344" s="41">
        <v>4394.1959999999999</v>
      </c>
      <c r="C344" s="41">
        <v>27468.43</v>
      </c>
      <c r="D344" s="41"/>
      <c r="E344" s="41">
        <v>3225.335</v>
      </c>
      <c r="F344" s="41">
        <v>6286.4049999999997</v>
      </c>
      <c r="G344" s="41"/>
      <c r="H344" s="41">
        <v>54688.6</v>
      </c>
      <c r="I344" s="41">
        <v>172750.7</v>
      </c>
      <c r="J344" s="41"/>
      <c r="K344" s="41">
        <v>537679.9</v>
      </c>
      <c r="L344" s="41">
        <v>391780.7</v>
      </c>
      <c r="M344" s="41"/>
      <c r="N344" s="41">
        <v>2085.8380000000002</v>
      </c>
      <c r="O344" s="41">
        <v>3450.1390000000001</v>
      </c>
      <c r="P344" s="41"/>
    </row>
    <row r="345" spans="1:23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23" x14ac:dyDescent="0.25">
      <c r="A346" s="4" t="s">
        <v>7</v>
      </c>
      <c r="B346" s="36">
        <f>AVERAGE(B339:B344)</f>
        <v>6494.1324999999997</v>
      </c>
      <c r="C346" s="36">
        <f t="shared" ref="C346:D346" si="64">AVERAGE(C339:C344)</f>
        <v>16237.718166666667</v>
      </c>
      <c r="D346" s="36">
        <f t="shared" si="64"/>
        <v>16139.767500000002</v>
      </c>
      <c r="E346" s="36">
        <f>AVERAGE(E339:E344)</f>
        <v>3776.3751666666662</v>
      </c>
      <c r="F346" s="36">
        <f t="shared" ref="F346:G346" si="65">AVERAGE(F339:F344)</f>
        <v>5028.7384999999995</v>
      </c>
      <c r="G346" s="36">
        <f t="shared" si="65"/>
        <v>6355.5505000000003</v>
      </c>
      <c r="H346" s="36">
        <f>AVERAGE(H339:H344)</f>
        <v>60868.063333333332</v>
      </c>
      <c r="I346" s="36">
        <f t="shared" ref="I346:J346" si="66">AVERAGE(I339:I344)</f>
        <v>127589.21666666667</v>
      </c>
      <c r="J346" s="36">
        <f t="shared" si="66"/>
        <v>117397.7</v>
      </c>
      <c r="K346" s="36">
        <f>AVERAGE(K339:K344)</f>
        <v>483600.76666666666</v>
      </c>
      <c r="L346" s="36">
        <f t="shared" ref="L346:M346" si="67">AVERAGE(L339:L344)</f>
        <v>352547.91666666669</v>
      </c>
      <c r="M346" s="36">
        <f t="shared" si="67"/>
        <v>382987.95</v>
      </c>
      <c r="N346" s="36">
        <f>AVERAGE(N339:N344)</f>
        <v>1892.3994999999998</v>
      </c>
      <c r="O346" s="36">
        <f t="shared" ref="O346:P346" si="68">AVERAGE(O339:O344)</f>
        <v>3124.9085</v>
      </c>
      <c r="P346" s="36">
        <f t="shared" si="68"/>
        <v>1765.569</v>
      </c>
    </row>
    <row r="347" spans="1:23" x14ac:dyDescent="0.25">
      <c r="A347" s="4" t="s">
        <v>8</v>
      </c>
      <c r="B347" s="36">
        <f>STDEV(B339:B344)</f>
        <v>2413.4405564455701</v>
      </c>
      <c r="C347" s="36">
        <f t="shared" ref="C347:D347" si="69">STDEV(C339:C344)</f>
        <v>6720.1270550399668</v>
      </c>
      <c r="D347" s="36">
        <f t="shared" si="69"/>
        <v>8183.995633032293</v>
      </c>
      <c r="E347" s="36">
        <f>STDEV(E339:E344)</f>
        <v>319.5673562248914</v>
      </c>
      <c r="F347" s="36">
        <f t="shared" ref="F347:G347" si="70">STDEV(F339:F344)</f>
        <v>985.49735747444356</v>
      </c>
      <c r="G347" s="36">
        <f t="shared" si="70"/>
        <v>1284.8065822409474</v>
      </c>
      <c r="H347" s="36">
        <f>STDEV(H339:H344)</f>
        <v>5667.8009917556792</v>
      </c>
      <c r="I347" s="36">
        <f t="shared" ref="I347:J347" si="71">STDEV(I339:I344)</f>
        <v>24289.999659235491</v>
      </c>
      <c r="J347" s="36">
        <f t="shared" si="71"/>
        <v>21685.340605733425</v>
      </c>
      <c r="K347" s="36">
        <f>STDEV(K339:K344)</f>
        <v>30300.623899627335</v>
      </c>
      <c r="L347" s="36">
        <f t="shared" ref="L347:M347" si="72">STDEV(L339:L344)</f>
        <v>23804.533987156043</v>
      </c>
      <c r="M347" s="36">
        <f t="shared" si="72"/>
        <v>78178.371776960514</v>
      </c>
      <c r="N347" s="36">
        <f>STDEV(N339:N344)</f>
        <v>178.31405020440764</v>
      </c>
      <c r="O347" s="36">
        <f t="shared" ref="O347:P347" si="73">STDEV(O339:O344)</f>
        <v>1501.2737946909954</v>
      </c>
      <c r="P347" s="36">
        <f t="shared" si="73"/>
        <v>673.45714269481721</v>
      </c>
    </row>
    <row r="348" spans="1:23" x14ac:dyDescent="0.25">
      <c r="A348" s="4" t="s">
        <v>9</v>
      </c>
      <c r="B348" s="36">
        <f>B347/B349</f>
        <v>402.24009274092833</v>
      </c>
      <c r="C348" s="36">
        <f t="shared" ref="C348:D348" si="74">C347/C349</f>
        <v>1120.0211758399944</v>
      </c>
      <c r="D348" s="36">
        <f t="shared" si="74"/>
        <v>2045.9989082580732</v>
      </c>
      <c r="E348" s="36">
        <f>E347/E349</f>
        <v>53.261226037481897</v>
      </c>
      <c r="F348" s="36">
        <f t="shared" ref="F348:G348" si="75">F347/F349</f>
        <v>164.24955957907392</v>
      </c>
      <c r="G348" s="36">
        <f t="shared" si="75"/>
        <v>321.20164556023684</v>
      </c>
      <c r="H348" s="36">
        <f>H347/H349</f>
        <v>944.63349862594657</v>
      </c>
      <c r="I348" s="36">
        <f t="shared" ref="I348:J348" si="76">I347/I349</f>
        <v>4048.3332765392483</v>
      </c>
      <c r="J348" s="36">
        <f t="shared" si="76"/>
        <v>5421.3351514333563</v>
      </c>
      <c r="K348" s="36">
        <f>K347/K349</f>
        <v>5050.1039832712222</v>
      </c>
      <c r="L348" s="36">
        <f t="shared" ref="L348:M348" si="77">L347/L349</f>
        <v>3967.4223311926739</v>
      </c>
      <c r="M348" s="36">
        <f t="shared" si="77"/>
        <v>19544.592944240128</v>
      </c>
      <c r="N348" s="36">
        <f>N347/N349</f>
        <v>29.719008367401273</v>
      </c>
      <c r="O348" s="36">
        <f t="shared" ref="O348:P348" si="78">O347/O349</f>
        <v>250.21229911516591</v>
      </c>
      <c r="P348" s="36">
        <f t="shared" si="78"/>
        <v>168.3642856737043</v>
      </c>
    </row>
    <row r="349" spans="1:23" x14ac:dyDescent="0.25">
      <c r="A349" s="4" t="s">
        <v>10</v>
      </c>
      <c r="B349" s="6">
        <f>COUNT(B339:B344)</f>
        <v>6</v>
      </c>
      <c r="C349" s="6">
        <f t="shared" ref="C349:D349" si="79">COUNT(C339:C344)</f>
        <v>6</v>
      </c>
      <c r="D349" s="6">
        <f t="shared" si="79"/>
        <v>4</v>
      </c>
      <c r="E349" s="6">
        <f>COUNT(E339:E344)</f>
        <v>6</v>
      </c>
      <c r="F349" s="6">
        <f t="shared" ref="F349:G349" si="80">COUNT(F339:F344)</f>
        <v>6</v>
      </c>
      <c r="G349" s="6">
        <f t="shared" si="80"/>
        <v>4</v>
      </c>
      <c r="H349" s="6">
        <f>COUNT(H339:H344)</f>
        <v>6</v>
      </c>
      <c r="I349" s="6">
        <f t="shared" ref="I349:J349" si="81">COUNT(I339:I344)</f>
        <v>6</v>
      </c>
      <c r="J349" s="6">
        <f t="shared" si="81"/>
        <v>4</v>
      </c>
      <c r="K349" s="6">
        <f>COUNT(K339:K344)</f>
        <v>6</v>
      </c>
      <c r="L349" s="6">
        <f t="shared" ref="L349:M349" si="82">COUNT(L339:L344)</f>
        <v>6</v>
      </c>
      <c r="M349" s="6">
        <f t="shared" si="82"/>
        <v>4</v>
      </c>
      <c r="N349" s="6">
        <f>COUNT(N339:N344)</f>
        <v>6</v>
      </c>
      <c r="O349" s="6">
        <f t="shared" ref="O349:P349" si="83">COUNT(O339:O344)</f>
        <v>6</v>
      </c>
      <c r="P349" s="6">
        <f t="shared" si="83"/>
        <v>4</v>
      </c>
    </row>
    <row r="351" spans="1:23" x14ac:dyDescent="0.25">
      <c r="B351" s="67" t="s">
        <v>62</v>
      </c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</row>
    <row r="352" spans="1:23" x14ac:dyDescent="0.25">
      <c r="B352" s="67" t="s">
        <v>11</v>
      </c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</row>
    <row r="353" spans="1:31" x14ac:dyDescent="0.25">
      <c r="B353" s="68" t="s">
        <v>56</v>
      </c>
      <c r="C353" s="68"/>
      <c r="D353" s="68"/>
      <c r="E353" s="68" t="s">
        <v>57</v>
      </c>
      <c r="F353" s="68"/>
      <c r="G353" s="68"/>
      <c r="H353" s="68" t="s">
        <v>58</v>
      </c>
      <c r="I353" s="68"/>
      <c r="J353" s="68"/>
      <c r="K353" s="68" t="s">
        <v>48</v>
      </c>
      <c r="L353" s="68"/>
      <c r="M353" s="68"/>
      <c r="N353" s="68" t="s">
        <v>59</v>
      </c>
      <c r="O353" s="68"/>
      <c r="P353" s="68"/>
      <c r="Q353" s="68" t="s">
        <v>63</v>
      </c>
      <c r="R353" s="68"/>
      <c r="S353" s="68"/>
      <c r="T353" s="68" t="s">
        <v>64</v>
      </c>
      <c r="U353" s="68"/>
      <c r="V353" s="68"/>
      <c r="X353" s="52" t="s">
        <v>91</v>
      </c>
      <c r="Y353" s="40" t="s">
        <v>41</v>
      </c>
      <c r="Z353" s="11" t="s">
        <v>144</v>
      </c>
      <c r="AA353" s="11" t="s">
        <v>145</v>
      </c>
      <c r="AB353" s="11" t="s">
        <v>146</v>
      </c>
      <c r="AC353" s="11" t="s">
        <v>147</v>
      </c>
      <c r="AD353" s="65" t="s">
        <v>36</v>
      </c>
      <c r="AE353" s="65" t="s">
        <v>148</v>
      </c>
    </row>
    <row r="354" spans="1:31" x14ac:dyDescent="0.25">
      <c r="B354" s="40" t="s">
        <v>51</v>
      </c>
      <c r="C354" s="40" t="s">
        <v>52</v>
      </c>
      <c r="D354" s="40" t="s">
        <v>53</v>
      </c>
      <c r="E354" s="40" t="s">
        <v>51</v>
      </c>
      <c r="F354" s="40" t="s">
        <v>52</v>
      </c>
      <c r="G354" s="40" t="s">
        <v>53</v>
      </c>
      <c r="H354" s="40" t="s">
        <v>51</v>
      </c>
      <c r="I354" s="40" t="s">
        <v>52</v>
      </c>
      <c r="J354" s="40" t="s">
        <v>53</v>
      </c>
      <c r="K354" s="40" t="s">
        <v>51</v>
      </c>
      <c r="L354" s="40" t="s">
        <v>52</v>
      </c>
      <c r="M354" s="40" t="s">
        <v>53</v>
      </c>
      <c r="N354" s="40" t="s">
        <v>51</v>
      </c>
      <c r="O354" s="40" t="s">
        <v>52</v>
      </c>
      <c r="P354" s="40" t="s">
        <v>53</v>
      </c>
      <c r="Q354" s="40" t="s">
        <v>51</v>
      </c>
      <c r="R354" s="40" t="s">
        <v>52</v>
      </c>
      <c r="S354" s="40" t="s">
        <v>53</v>
      </c>
      <c r="T354" s="40" t="s">
        <v>51</v>
      </c>
      <c r="U354" s="40" t="s">
        <v>52</v>
      </c>
      <c r="V354" s="40" t="s">
        <v>53</v>
      </c>
      <c r="X354" s="51" t="s">
        <v>140</v>
      </c>
      <c r="Y354" s="52">
        <v>8.3199999999999996E-2</v>
      </c>
      <c r="Z354" s="52">
        <v>0.2114</v>
      </c>
      <c r="AA354" s="52">
        <v>2.0000000000000001E-4</v>
      </c>
      <c r="AB354" s="52">
        <v>0.13139999999999999</v>
      </c>
      <c r="AC354" s="52">
        <v>0.89200000000000002</v>
      </c>
      <c r="AD354" s="52">
        <v>0.51749999999999996</v>
      </c>
      <c r="AE354" s="52">
        <v>0.31030000000000002</v>
      </c>
    </row>
    <row r="355" spans="1:31" x14ac:dyDescent="0.25">
      <c r="B355" s="41">
        <v>2335.3649999999998</v>
      </c>
      <c r="C355" s="41">
        <v>2294.6640000000002</v>
      </c>
      <c r="D355" s="41">
        <v>2036.403</v>
      </c>
      <c r="E355" s="41">
        <v>954.36800000000005</v>
      </c>
      <c r="F355" s="41">
        <v>1247.6859999999999</v>
      </c>
      <c r="G355" s="41">
        <v>924.79639999999995</v>
      </c>
      <c r="H355" s="41">
        <v>272829.8</v>
      </c>
      <c r="I355" s="41">
        <v>720869.8</v>
      </c>
      <c r="J355" s="41">
        <v>550148.9</v>
      </c>
      <c r="K355" s="41">
        <v>3802352</v>
      </c>
      <c r="L355" s="41">
        <v>3185403</v>
      </c>
      <c r="M355" s="41">
        <v>3025881</v>
      </c>
      <c r="N355" s="41">
        <v>10645.67</v>
      </c>
      <c r="O355" s="41">
        <v>12397.74</v>
      </c>
      <c r="P355" s="41">
        <v>7492.5379999999996</v>
      </c>
      <c r="Q355" s="41">
        <v>3298.9670000000001</v>
      </c>
      <c r="R355" s="41">
        <v>2748.3560000000002</v>
      </c>
      <c r="S355" s="41">
        <v>3225.99</v>
      </c>
      <c r="T355" s="41">
        <v>47.232289999999999</v>
      </c>
      <c r="U355" s="41">
        <v>84.64358</v>
      </c>
      <c r="V355" s="41">
        <v>21.481809999999999</v>
      </c>
      <c r="X355" s="51" t="s">
        <v>141</v>
      </c>
      <c r="Y355" s="52">
        <v>8.3199999999999996E-2</v>
      </c>
      <c r="Z355" s="52">
        <v>0.86199999999999999</v>
      </c>
      <c r="AA355" s="52">
        <v>2.9999999999999997E-4</v>
      </c>
      <c r="AB355" s="52">
        <v>6.7100000000000007E-2</v>
      </c>
      <c r="AC355" s="52">
        <v>8.8999999999999999E-3</v>
      </c>
      <c r="AD355" s="52">
        <v>0.8014</v>
      </c>
      <c r="AE355" s="52">
        <v>6.5799999999999997E-2</v>
      </c>
    </row>
    <row r="356" spans="1:31" x14ac:dyDescent="0.25">
      <c r="B356" s="41">
        <v>8818.8709999999992</v>
      </c>
      <c r="C356" s="41">
        <v>3482.7730000000001</v>
      </c>
      <c r="D356" s="41">
        <v>2190.4789999999998</v>
      </c>
      <c r="E356" s="41">
        <v>1258.991</v>
      </c>
      <c r="F356" s="41">
        <v>1590.154</v>
      </c>
      <c r="G356" s="41">
        <v>1445.722</v>
      </c>
      <c r="H356" s="41">
        <v>246085.5</v>
      </c>
      <c r="I356" s="41">
        <v>498744.1</v>
      </c>
      <c r="J356" s="41">
        <v>535091.6</v>
      </c>
      <c r="K356" s="41">
        <v>6029471</v>
      </c>
      <c r="L356" s="41">
        <v>4195123</v>
      </c>
      <c r="M356" s="41">
        <v>3562210</v>
      </c>
      <c r="N356" s="41">
        <v>14114.04</v>
      </c>
      <c r="O356" s="41">
        <v>10101.870000000001</v>
      </c>
      <c r="P356" s="41">
        <v>8475.01</v>
      </c>
      <c r="Q356" s="41">
        <v>3531.402</v>
      </c>
      <c r="R356" s="41">
        <v>4414.5469999999996</v>
      </c>
      <c r="S356" s="41">
        <v>3621.7240000000002</v>
      </c>
      <c r="T356" s="41">
        <v>106.3419</v>
      </c>
      <c r="U356" s="41">
        <v>112.5294</v>
      </c>
      <c r="V356" s="41">
        <v>17.897539999999999</v>
      </c>
      <c r="X356" s="51" t="s">
        <v>142</v>
      </c>
      <c r="Y356" s="52">
        <v>0.8669</v>
      </c>
      <c r="Z356" s="52">
        <v>0.2114</v>
      </c>
      <c r="AA356" s="52">
        <v>0.80930000000000002</v>
      </c>
      <c r="AB356" s="52">
        <v>0.43880000000000002</v>
      </c>
      <c r="AC356" s="52">
        <v>8.8999999999999999E-3</v>
      </c>
      <c r="AD356" s="52">
        <v>0.8014</v>
      </c>
      <c r="AE356" s="52">
        <v>0.31030000000000002</v>
      </c>
    </row>
    <row r="357" spans="1:31" x14ac:dyDescent="0.25">
      <c r="B357" s="41">
        <v>6419.7569999999996</v>
      </c>
      <c r="C357" s="41">
        <v>2535.8490000000002</v>
      </c>
      <c r="D357" s="41">
        <v>2359.6660000000002</v>
      </c>
      <c r="E357" s="41">
        <v>1157.499</v>
      </c>
      <c r="F357" s="41">
        <v>2177.0309999999999</v>
      </c>
      <c r="G357" s="41">
        <v>1378.5450000000001</v>
      </c>
      <c r="H357" s="41">
        <v>196388.1</v>
      </c>
      <c r="I357" s="41">
        <v>412286.5</v>
      </c>
      <c r="J357" s="41">
        <v>626998.5</v>
      </c>
      <c r="K357" s="41">
        <v>4375522</v>
      </c>
      <c r="L357" s="41">
        <v>4412738</v>
      </c>
      <c r="M357" s="41">
        <v>2784118</v>
      </c>
      <c r="N357" s="41">
        <v>9399.2990000000009</v>
      </c>
      <c r="O357" s="41">
        <v>11299.32</v>
      </c>
      <c r="P357" s="41">
        <v>7840.8540000000003</v>
      </c>
      <c r="Q357" s="41">
        <v>5949.3440000000001</v>
      </c>
      <c r="R357" s="41">
        <v>4242.4769999999999</v>
      </c>
      <c r="S357" s="41">
        <v>5250.9620000000004</v>
      </c>
      <c r="T357" s="41">
        <v>72.661770000000004</v>
      </c>
      <c r="U357" s="41">
        <v>68.640680000000003</v>
      </c>
      <c r="V357" s="41">
        <v>21.387509999999999</v>
      </c>
    </row>
    <row r="358" spans="1:31" x14ac:dyDescent="0.25">
      <c r="B358" s="41">
        <v>6314.37</v>
      </c>
      <c r="C358" s="41">
        <v>2406.65</v>
      </c>
      <c r="D358" s="41">
        <v>4335.7110000000002</v>
      </c>
      <c r="E358" s="41">
        <v>1272.077</v>
      </c>
      <c r="F358" s="41">
        <v>1363.414</v>
      </c>
      <c r="G358" s="41">
        <v>1001.3869999999999</v>
      </c>
      <c r="H358" s="41">
        <v>166893.20000000001</v>
      </c>
      <c r="I358" s="41">
        <v>438183</v>
      </c>
      <c r="J358" s="41">
        <v>470626.4</v>
      </c>
      <c r="K358" s="41">
        <v>4493643</v>
      </c>
      <c r="L358" s="41">
        <v>3154157</v>
      </c>
      <c r="M358" s="41">
        <v>3760653</v>
      </c>
      <c r="N358" s="41">
        <v>10973.16</v>
      </c>
      <c r="O358" s="41">
        <v>11278.45</v>
      </c>
      <c r="P358" s="41">
        <v>9726.6959999999999</v>
      </c>
      <c r="Q358" s="41">
        <v>3710.0940000000001</v>
      </c>
      <c r="R358" s="41">
        <v>2801.1759999999999</v>
      </c>
      <c r="S358" s="41">
        <v>5477.0230000000001</v>
      </c>
      <c r="T358" s="41">
        <v>101.00449999999999</v>
      </c>
      <c r="U358" s="41">
        <v>42.466369999999998</v>
      </c>
      <c r="V358" s="41">
        <v>43.332630000000002</v>
      </c>
    </row>
    <row r="359" spans="1:31" x14ac:dyDescent="0.25">
      <c r="B359" s="41">
        <v>3617.6970000000001</v>
      </c>
      <c r="C359" s="41">
        <v>2453.9079999999999</v>
      </c>
      <c r="D359" s="41"/>
      <c r="E359" s="41">
        <v>1454.171</v>
      </c>
      <c r="F359" s="41">
        <v>1356.01</v>
      </c>
      <c r="G359" s="41"/>
      <c r="H359" s="41">
        <v>201231.7</v>
      </c>
      <c r="I359" s="41">
        <v>699163.1</v>
      </c>
      <c r="J359" s="41"/>
      <c r="K359" s="41">
        <v>3686587</v>
      </c>
      <c r="L359" s="41">
        <v>2913740</v>
      </c>
      <c r="M359" s="41"/>
      <c r="N359" s="41">
        <v>13122.05</v>
      </c>
      <c r="O359" s="41">
        <v>10708.91</v>
      </c>
      <c r="P359" s="41"/>
      <c r="Q359" s="41">
        <v>12063.33</v>
      </c>
      <c r="R359" s="41">
        <v>3710.5749999999998</v>
      </c>
      <c r="S359" s="41"/>
      <c r="T359" s="41">
        <v>275.6755</v>
      </c>
      <c r="U359" s="41">
        <v>51.957599999999999</v>
      </c>
      <c r="V359" s="41"/>
    </row>
    <row r="360" spans="1:31" x14ac:dyDescent="0.25">
      <c r="B360" s="41">
        <v>3928.643</v>
      </c>
      <c r="C360" s="41">
        <v>4292.0730000000003</v>
      </c>
      <c r="D360" s="41"/>
      <c r="E360" s="41">
        <v>1214.106</v>
      </c>
      <c r="F360" s="41">
        <v>1360.2370000000001</v>
      </c>
      <c r="G360" s="41"/>
      <c r="H360" s="41">
        <v>181085</v>
      </c>
      <c r="I360" s="41">
        <v>412382.8</v>
      </c>
      <c r="J360" s="41"/>
      <c r="K360" s="41">
        <v>4194479</v>
      </c>
      <c r="L360" s="41">
        <v>3969974</v>
      </c>
      <c r="M360" s="41"/>
      <c r="N360" s="41">
        <v>10839.1</v>
      </c>
      <c r="O360" s="41">
        <v>12668.75</v>
      </c>
      <c r="P360" s="41"/>
      <c r="Q360" s="41">
        <v>3139.826</v>
      </c>
      <c r="R360" s="41">
        <v>3554.2510000000002</v>
      </c>
      <c r="S360" s="41"/>
      <c r="T360" s="41">
        <v>87.308030000000002</v>
      </c>
      <c r="U360" s="41">
        <v>60.036430000000003</v>
      </c>
      <c r="V360" s="41"/>
    </row>
    <row r="361" spans="1:3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31" x14ac:dyDescent="0.25">
      <c r="A362" s="4" t="s">
        <v>7</v>
      </c>
      <c r="B362" s="36">
        <f>AVERAGE(B355:B360)</f>
        <v>5239.117166666666</v>
      </c>
      <c r="C362" s="36">
        <f t="shared" ref="C362:D362" si="84">AVERAGE(C355:C360)</f>
        <v>2910.986166666667</v>
      </c>
      <c r="D362" s="36">
        <f t="shared" si="84"/>
        <v>2730.56475</v>
      </c>
      <c r="E362" s="36">
        <f>AVERAGE(E355:E360)</f>
        <v>1218.5353333333335</v>
      </c>
      <c r="F362" s="36">
        <f t="shared" ref="F362:G362" si="85">AVERAGE(F355:F360)</f>
        <v>1515.7553333333333</v>
      </c>
      <c r="G362" s="36">
        <f t="shared" si="85"/>
        <v>1187.6125999999999</v>
      </c>
      <c r="H362" s="36">
        <f>AVERAGE(H355:H360)</f>
        <v>210752.21666666667</v>
      </c>
      <c r="I362" s="36">
        <f t="shared" ref="I362:J362" si="86">AVERAGE(I355:I360)</f>
        <v>530271.54999999993</v>
      </c>
      <c r="J362" s="36">
        <f t="shared" si="86"/>
        <v>545716.35</v>
      </c>
      <c r="K362" s="36">
        <f>AVERAGE(K355:K360)</f>
        <v>4430342.333333333</v>
      </c>
      <c r="L362" s="36">
        <f t="shared" ref="L362:M362" si="87">AVERAGE(L355:L360)</f>
        <v>3638522.5</v>
      </c>
      <c r="M362" s="36">
        <f t="shared" si="87"/>
        <v>3283215.5</v>
      </c>
      <c r="N362" s="36">
        <f>AVERAGE(N355:N360)</f>
        <v>11515.553166666667</v>
      </c>
      <c r="O362" s="36">
        <f t="shared" ref="O362:P362" si="88">AVERAGE(O355:O360)</f>
        <v>11409.173333333334</v>
      </c>
      <c r="P362" s="36">
        <f t="shared" si="88"/>
        <v>8383.7744999999995</v>
      </c>
      <c r="Q362" s="36">
        <f>AVERAGE(Q355:Q360)</f>
        <v>5282.1605000000009</v>
      </c>
      <c r="R362" s="36">
        <f t="shared" ref="R362:S362" si="89">AVERAGE(R355:R360)</f>
        <v>3578.5636666666669</v>
      </c>
      <c r="S362" s="36">
        <f t="shared" si="89"/>
        <v>4393.9247500000001</v>
      </c>
      <c r="T362" s="36">
        <f>AVERAGE(T355:T360)</f>
        <v>115.03733166666667</v>
      </c>
      <c r="U362" s="36">
        <f t="shared" ref="U362:V362" si="90">AVERAGE(U355:U360)</f>
        <v>70.045676666666665</v>
      </c>
      <c r="V362" s="36">
        <f t="shared" si="90"/>
        <v>26.024872500000001</v>
      </c>
    </row>
    <row r="363" spans="1:31" x14ac:dyDescent="0.25">
      <c r="A363" s="4" t="s">
        <v>8</v>
      </c>
      <c r="B363" s="36">
        <f>STDEV(B355:B360)</f>
        <v>2372.4602893496376</v>
      </c>
      <c r="C363" s="36">
        <f t="shared" ref="C363:D363" si="91">STDEV(C355:C360)</f>
        <v>802.2714441348179</v>
      </c>
      <c r="D363" s="36">
        <f t="shared" si="91"/>
        <v>1078.2104802490637</v>
      </c>
      <c r="E363" s="36">
        <f>STDEV(E355:E360)</f>
        <v>163.43620860833207</v>
      </c>
      <c r="F363" s="36">
        <f t="shared" ref="F363:G363" si="92">STDEV(F355:F360)</f>
        <v>342.81022206676852</v>
      </c>
      <c r="G363" s="36">
        <f t="shared" si="92"/>
        <v>262.56933866182254</v>
      </c>
      <c r="H363" s="36">
        <f>STDEV(H355:H360)</f>
        <v>40503.808306252737</v>
      </c>
      <c r="I363" s="36">
        <f t="shared" ref="I363:J363" si="93">STDEV(I355:I360)</f>
        <v>142929.74435654411</v>
      </c>
      <c r="J363" s="36">
        <f t="shared" si="93"/>
        <v>64233.483769993836</v>
      </c>
      <c r="K363" s="36">
        <f>STDEV(K355:K360)</f>
        <v>844677.46537188126</v>
      </c>
      <c r="L363" s="36">
        <f t="shared" ref="L363:M363" si="94">STDEV(L355:L360)</f>
        <v>629969.95881859318</v>
      </c>
      <c r="M363" s="36">
        <f t="shared" si="94"/>
        <v>455010.57014572015</v>
      </c>
      <c r="N363" s="36">
        <f>STDEV(N355:N360)</f>
        <v>1750.4270081349173</v>
      </c>
      <c r="O363" s="36">
        <f t="shared" ref="O363:P363" si="95">STDEV(O355:O360)</f>
        <v>979.01629401489856</v>
      </c>
      <c r="P363" s="36">
        <f t="shared" si="95"/>
        <v>983.33230054324611</v>
      </c>
      <c r="Q363" s="36">
        <f>STDEV(Q355:Q360)</f>
        <v>3478.1775568386233</v>
      </c>
      <c r="R363" s="36">
        <f t="shared" ref="R363:S363" si="96">STDEV(R355:R360)</f>
        <v>700.17762028721086</v>
      </c>
      <c r="S363" s="36">
        <f t="shared" si="96"/>
        <v>1135.4852480472484</v>
      </c>
      <c r="T363" s="36">
        <f>STDEV(T355:T360)</f>
        <v>81.534383047703102</v>
      </c>
      <c r="U363" s="36">
        <f t="shared" ref="U363:V363" si="97">STDEV(U355:U360)</f>
        <v>25.329513371453981</v>
      </c>
      <c r="V363" s="36">
        <f t="shared" si="97"/>
        <v>11.658424008410897</v>
      </c>
    </row>
    <row r="364" spans="1:31" x14ac:dyDescent="0.25">
      <c r="A364" s="4" t="s">
        <v>9</v>
      </c>
      <c r="B364" s="36">
        <f>B363/B365</f>
        <v>395.4100482249396</v>
      </c>
      <c r="C364" s="36">
        <f t="shared" ref="C364:D364" si="98">C363/C365</f>
        <v>133.71190735580299</v>
      </c>
      <c r="D364" s="36">
        <f t="shared" si="98"/>
        <v>269.55262006226593</v>
      </c>
      <c r="E364" s="36">
        <f>E363/E365</f>
        <v>27.239368101388678</v>
      </c>
      <c r="F364" s="36">
        <f t="shared" ref="F364:G364" si="99">F363/F365</f>
        <v>57.135037011128084</v>
      </c>
      <c r="G364" s="36">
        <f t="shared" si="99"/>
        <v>65.642334665455635</v>
      </c>
      <c r="H364" s="36">
        <f>H363/H365</f>
        <v>6750.6347177087891</v>
      </c>
      <c r="I364" s="36">
        <f t="shared" ref="I364:J364" si="100">I363/I365</f>
        <v>23821.624059424019</v>
      </c>
      <c r="J364" s="36">
        <f t="shared" si="100"/>
        <v>16058.370942498459</v>
      </c>
      <c r="K364" s="36">
        <f>K363/K365</f>
        <v>140779.5775619802</v>
      </c>
      <c r="L364" s="36">
        <f t="shared" ref="L364:M364" si="101">L363/L365</f>
        <v>104994.9931364322</v>
      </c>
      <c r="M364" s="36">
        <f t="shared" si="101"/>
        <v>113752.64253643004</v>
      </c>
      <c r="N364" s="36">
        <f>N363/N365</f>
        <v>291.73783468915286</v>
      </c>
      <c r="O364" s="36">
        <f t="shared" ref="O364:P364" si="102">O363/O365</f>
        <v>163.16938233581644</v>
      </c>
      <c r="P364" s="36">
        <f t="shared" si="102"/>
        <v>245.83307513581153</v>
      </c>
      <c r="Q364" s="36">
        <f>Q363/Q365</f>
        <v>579.69625947310385</v>
      </c>
      <c r="R364" s="36">
        <f t="shared" ref="R364:S364" si="103">R363/R365</f>
        <v>116.69627004786848</v>
      </c>
      <c r="S364" s="36">
        <f t="shared" si="103"/>
        <v>283.87131201181211</v>
      </c>
      <c r="T364" s="36">
        <f>T363/T365</f>
        <v>13.589063841283851</v>
      </c>
      <c r="U364" s="36">
        <f t="shared" ref="U364:V364" si="104">U363/U365</f>
        <v>4.2215855619089968</v>
      </c>
      <c r="V364" s="36">
        <f t="shared" si="104"/>
        <v>2.9146060021027242</v>
      </c>
    </row>
    <row r="365" spans="1:31" x14ac:dyDescent="0.25">
      <c r="A365" s="4" t="s">
        <v>10</v>
      </c>
      <c r="B365" s="6">
        <f>COUNT(B355:B360)</f>
        <v>6</v>
      </c>
      <c r="C365" s="6">
        <f t="shared" ref="C365:D365" si="105">COUNT(C355:C360)</f>
        <v>6</v>
      </c>
      <c r="D365" s="6">
        <f t="shared" si="105"/>
        <v>4</v>
      </c>
      <c r="E365" s="6">
        <f>COUNT(E355:E360)</f>
        <v>6</v>
      </c>
      <c r="F365" s="6">
        <f t="shared" ref="F365:G365" si="106">COUNT(F355:F360)</f>
        <v>6</v>
      </c>
      <c r="G365" s="6">
        <f t="shared" si="106"/>
        <v>4</v>
      </c>
      <c r="H365" s="6">
        <f>COUNT(H355:H360)</f>
        <v>6</v>
      </c>
      <c r="I365" s="6">
        <f t="shared" ref="I365:J365" si="107">COUNT(I355:I360)</f>
        <v>6</v>
      </c>
      <c r="J365" s="6">
        <f t="shared" si="107"/>
        <v>4</v>
      </c>
      <c r="K365" s="6">
        <f>COUNT(K355:K360)</f>
        <v>6</v>
      </c>
      <c r="L365" s="6">
        <f t="shared" ref="L365:M365" si="108">COUNT(L355:L360)</f>
        <v>6</v>
      </c>
      <c r="M365" s="6">
        <f t="shared" si="108"/>
        <v>4</v>
      </c>
      <c r="N365" s="6">
        <f>COUNT(N355:N360)</f>
        <v>6</v>
      </c>
      <c r="O365" s="6">
        <f t="shared" ref="O365:P365" si="109">COUNT(O355:O360)</f>
        <v>6</v>
      </c>
      <c r="P365" s="6">
        <f t="shared" si="109"/>
        <v>4</v>
      </c>
      <c r="Q365" s="6">
        <f>COUNT(Q355:Q360)</f>
        <v>6</v>
      </c>
      <c r="R365" s="6">
        <f t="shared" ref="R365:S365" si="110">COUNT(R355:R360)</f>
        <v>6</v>
      </c>
      <c r="S365" s="6">
        <f t="shared" si="110"/>
        <v>4</v>
      </c>
      <c r="T365" s="6">
        <f>COUNT(T355:T360)</f>
        <v>6</v>
      </c>
      <c r="U365" s="6">
        <f t="shared" ref="U365:V365" si="111">COUNT(U355:U360)</f>
        <v>6</v>
      </c>
      <c r="V365" s="6">
        <f t="shared" si="111"/>
        <v>4</v>
      </c>
    </row>
    <row r="368" spans="1:31" x14ac:dyDescent="0.25">
      <c r="B368" s="67" t="s">
        <v>65</v>
      </c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</row>
    <row r="369" spans="1:25" x14ac:dyDescent="0.25">
      <c r="B369" s="67" t="s">
        <v>66</v>
      </c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</row>
    <row r="370" spans="1:25" x14ac:dyDescent="0.25">
      <c r="B370" s="79" t="s">
        <v>2</v>
      </c>
      <c r="C370" s="79"/>
      <c r="D370" s="79"/>
      <c r="E370" s="79"/>
      <c r="F370" s="79"/>
      <c r="G370" s="79"/>
      <c r="H370" s="79" t="s">
        <v>67</v>
      </c>
      <c r="I370" s="79"/>
      <c r="J370" s="79"/>
      <c r="K370" s="79"/>
      <c r="L370" s="79"/>
      <c r="M370" s="79"/>
      <c r="N370" s="79"/>
      <c r="O370" s="79"/>
      <c r="P370" s="79"/>
      <c r="U370" s="66" t="s">
        <v>2</v>
      </c>
      <c r="V370" s="66"/>
      <c r="W370" s="66" t="s">
        <v>149</v>
      </c>
      <c r="X370" s="66"/>
      <c r="Y370" s="66"/>
    </row>
    <row r="371" spans="1:25" x14ac:dyDescent="0.25">
      <c r="B371" s="68" t="s">
        <v>68</v>
      </c>
      <c r="C371" s="68"/>
      <c r="D371" s="68"/>
      <c r="E371" s="68" t="s">
        <v>69</v>
      </c>
      <c r="F371" s="68"/>
      <c r="G371" s="68"/>
      <c r="H371" s="68" t="s">
        <v>70</v>
      </c>
      <c r="I371" s="68"/>
      <c r="J371" s="68"/>
      <c r="K371" s="68" t="s">
        <v>71</v>
      </c>
      <c r="L371" s="68"/>
      <c r="M371" s="68"/>
      <c r="N371" s="68" t="s">
        <v>69</v>
      </c>
      <c r="O371" s="68"/>
      <c r="P371" s="68"/>
      <c r="T371" s="52" t="s">
        <v>91</v>
      </c>
      <c r="U371" s="64" t="s">
        <v>68</v>
      </c>
      <c r="V371" s="64" t="s">
        <v>69</v>
      </c>
      <c r="W371" s="64" t="s">
        <v>70</v>
      </c>
      <c r="X371" s="64" t="s">
        <v>71</v>
      </c>
      <c r="Y371" s="64" t="s">
        <v>69</v>
      </c>
    </row>
    <row r="372" spans="1:25" x14ac:dyDescent="0.25">
      <c r="B372" s="40" t="s">
        <v>51</v>
      </c>
      <c r="C372" s="40" t="s">
        <v>52</v>
      </c>
      <c r="D372" s="40" t="s">
        <v>53</v>
      </c>
      <c r="E372" s="40" t="s">
        <v>51</v>
      </c>
      <c r="F372" s="40" t="s">
        <v>52</v>
      </c>
      <c r="G372" s="40" t="s">
        <v>53</v>
      </c>
      <c r="H372" s="40" t="s">
        <v>51</v>
      </c>
      <c r="I372" s="40" t="s">
        <v>52</v>
      </c>
      <c r="J372" s="40" t="s">
        <v>53</v>
      </c>
      <c r="K372" s="40" t="s">
        <v>51</v>
      </c>
      <c r="L372" s="40" t="s">
        <v>52</v>
      </c>
      <c r="M372" s="40" t="s">
        <v>53</v>
      </c>
      <c r="N372" s="40" t="s">
        <v>51</v>
      </c>
      <c r="O372" s="40" t="s">
        <v>52</v>
      </c>
      <c r="P372" s="40" t="s">
        <v>53</v>
      </c>
      <c r="T372" s="51" t="s">
        <v>140</v>
      </c>
      <c r="U372" s="53">
        <v>1.6999999999999999E-3</v>
      </c>
      <c r="V372" s="53">
        <v>7.0900000000000005E-2</v>
      </c>
      <c r="W372" s="53">
        <v>0.78249999999999997</v>
      </c>
      <c r="X372" s="53">
        <v>2.12E-2</v>
      </c>
      <c r="Y372" s="53">
        <v>2.8199999999999999E-2</v>
      </c>
    </row>
    <row r="373" spans="1:25" x14ac:dyDescent="0.25">
      <c r="B373" s="27">
        <v>0.83229399999999998</v>
      </c>
      <c r="C373" s="27">
        <v>0.315355</v>
      </c>
      <c r="D373" s="27">
        <v>0.29425200000000001</v>
      </c>
      <c r="E373" s="27">
        <v>0.71666280400000004</v>
      </c>
      <c r="F373" s="27">
        <v>0.31425260700000002</v>
      </c>
      <c r="G373" s="27">
        <v>0.35346465799999999</v>
      </c>
      <c r="H373" s="27">
        <v>0.94455800000000001</v>
      </c>
      <c r="I373" s="27">
        <v>1.108023</v>
      </c>
      <c r="J373" s="27">
        <v>1.4319569999999999</v>
      </c>
      <c r="K373" s="27">
        <v>7.5547000000000003E-2</v>
      </c>
      <c r="L373" s="27">
        <v>10.731400000000001</v>
      </c>
      <c r="M373" s="27">
        <v>12.94253</v>
      </c>
      <c r="N373" s="27">
        <v>0.85141900000000004</v>
      </c>
      <c r="O373" s="27">
        <v>3.1342560000000002</v>
      </c>
      <c r="P373" s="27">
        <v>3.1116380000000001</v>
      </c>
      <c r="T373" s="51" t="s">
        <v>141</v>
      </c>
      <c r="U373" s="53">
        <v>6.0000000000000001E-3</v>
      </c>
      <c r="V373" s="53">
        <v>8.2699999999999996E-2</v>
      </c>
      <c r="W373" s="53">
        <v>0.72840000000000005</v>
      </c>
      <c r="X373" s="53">
        <v>1.6199999999999999E-2</v>
      </c>
      <c r="Y373" s="53">
        <v>9.1999999999999998E-3</v>
      </c>
    </row>
    <row r="374" spans="1:25" x14ac:dyDescent="0.25">
      <c r="B374" s="27">
        <v>1.6760489999999999</v>
      </c>
      <c r="C374" s="27">
        <v>0.33810899999999999</v>
      </c>
      <c r="D374" s="27">
        <v>0.481375</v>
      </c>
      <c r="E374" s="27">
        <v>2.2427000000000001</v>
      </c>
      <c r="F374" s="27">
        <v>0.233158749</v>
      </c>
      <c r="G374" s="27">
        <v>0.40020492000000002</v>
      </c>
      <c r="H374" s="27">
        <v>0.77264699999999997</v>
      </c>
      <c r="I374" s="27">
        <v>0.80533999999999994</v>
      </c>
      <c r="J374" s="27">
        <v>0.83394599999999997</v>
      </c>
      <c r="K374" s="27">
        <v>1.5839129999999999</v>
      </c>
      <c r="L374" s="27">
        <v>6.2929019999999998</v>
      </c>
      <c r="M374" s="27">
        <v>3.7677809999999998</v>
      </c>
      <c r="N374" s="27">
        <v>0.88744699999999999</v>
      </c>
      <c r="O374" s="27">
        <v>1.412031</v>
      </c>
      <c r="P374" s="27">
        <v>1.6446769999999999</v>
      </c>
      <c r="T374" s="51" t="s">
        <v>142</v>
      </c>
      <c r="U374" s="53">
        <v>0.997</v>
      </c>
      <c r="V374" s="53">
        <v>0.997</v>
      </c>
      <c r="W374" s="53">
        <v>0.55430000000000001</v>
      </c>
      <c r="X374" s="53">
        <v>0.68359999999999999</v>
      </c>
      <c r="Y374" s="53">
        <v>0.76070000000000004</v>
      </c>
    </row>
    <row r="375" spans="1:25" x14ac:dyDescent="0.25">
      <c r="B375" s="27">
        <v>0.83229399999999998</v>
      </c>
      <c r="C375" s="27">
        <v>0.39642699999999997</v>
      </c>
      <c r="D375" s="27">
        <v>0.410248</v>
      </c>
      <c r="E375" s="27">
        <v>0.38933951300000003</v>
      </c>
      <c r="F375" s="27">
        <v>0.286998841</v>
      </c>
      <c r="G375" s="27">
        <v>0.181682503</v>
      </c>
      <c r="H375" s="27">
        <v>1.451846</v>
      </c>
      <c r="I375" s="27">
        <v>0.49938700000000003</v>
      </c>
      <c r="J375" s="27">
        <v>0.95136900000000002</v>
      </c>
      <c r="K375" s="27">
        <v>1.1276809999999999</v>
      </c>
      <c r="L375" s="27">
        <v>2.0475150000000002</v>
      </c>
      <c r="M375" s="27">
        <v>3.1243400000000001</v>
      </c>
      <c r="N375" s="27">
        <v>1.345307</v>
      </c>
      <c r="O375" s="27">
        <v>1.1002209999999999</v>
      </c>
      <c r="P375" s="27">
        <v>2.7852869999999998</v>
      </c>
    </row>
    <row r="376" spans="1:25" x14ac:dyDescent="0.25">
      <c r="B376" s="27">
        <v>0.56463799999999997</v>
      </c>
      <c r="C376" s="27">
        <v>0.354964</v>
      </c>
      <c r="D376" s="27">
        <v>0.34990700000000002</v>
      </c>
      <c r="E376" s="27">
        <v>0.73696407900000005</v>
      </c>
      <c r="F376" s="27">
        <v>0.38405561999999999</v>
      </c>
      <c r="G376" s="27">
        <v>0.31842410199999999</v>
      </c>
      <c r="H376" s="27">
        <v>0.78354400000000002</v>
      </c>
      <c r="I376" s="27">
        <v>1.131181</v>
      </c>
      <c r="J376" s="27">
        <v>1.033647</v>
      </c>
      <c r="K376" s="27">
        <v>0.94857899999999995</v>
      </c>
      <c r="L376" s="27">
        <v>4.9374739999999999</v>
      </c>
      <c r="M376" s="27">
        <v>5.4025499999999997</v>
      </c>
      <c r="N376" s="27">
        <v>1.23787</v>
      </c>
      <c r="O376" s="27">
        <v>2.2004419999999998</v>
      </c>
      <c r="P376" s="27">
        <v>1.9290210000000001</v>
      </c>
    </row>
    <row r="377" spans="1:25" x14ac:dyDescent="0.25">
      <c r="B377" s="27">
        <v>0.86768900000000004</v>
      </c>
      <c r="C377" s="27">
        <v>0.39912399999999998</v>
      </c>
      <c r="D377" s="27"/>
      <c r="E377" s="27">
        <v>0.60681344100000001</v>
      </c>
      <c r="F377" s="27">
        <v>0.38933951300000003</v>
      </c>
      <c r="G377" s="27"/>
      <c r="H377" s="27">
        <v>0.93175300000000005</v>
      </c>
      <c r="I377" s="27">
        <v>0.85737600000000003</v>
      </c>
      <c r="J377" s="27"/>
      <c r="K377" s="27">
        <v>2.01877</v>
      </c>
      <c r="L377" s="27">
        <v>2.3843450000000002</v>
      </c>
      <c r="M377" s="27"/>
      <c r="N377" s="27">
        <v>1.005385</v>
      </c>
      <c r="O377" s="27">
        <v>1.875707</v>
      </c>
      <c r="P377" s="27"/>
    </row>
    <row r="378" spans="1:25" x14ac:dyDescent="0.25">
      <c r="B378" s="27">
        <v>1.2270350000000001</v>
      </c>
      <c r="C378" s="27">
        <v>0.321996</v>
      </c>
      <c r="D378" s="27"/>
      <c r="E378" s="27">
        <v>1.300950174</v>
      </c>
      <c r="F378" s="27">
        <v>0.582062572</v>
      </c>
      <c r="G378" s="27"/>
      <c r="H378" s="27">
        <v>1.1156520000000001</v>
      </c>
      <c r="I378" s="27">
        <v>1.336058</v>
      </c>
      <c r="J378" s="27"/>
      <c r="K378" s="27">
        <v>0.24551000000000001</v>
      </c>
      <c r="L378" s="27">
        <v>6.6518439999999996</v>
      </c>
      <c r="M378" s="27"/>
      <c r="N378" s="27">
        <v>0.67257299999999998</v>
      </c>
      <c r="O378" s="27">
        <v>2.4250090000000002</v>
      </c>
      <c r="P378" s="27"/>
    </row>
    <row r="379" spans="1:25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25" x14ac:dyDescent="0.25">
      <c r="A380" s="4" t="s">
        <v>7</v>
      </c>
      <c r="B380" s="27">
        <f>AVERAGE(B373:B378)</f>
        <v>0.99999983333333331</v>
      </c>
      <c r="C380" s="27">
        <f t="shared" ref="C380:D380" si="112">AVERAGE(C373:C378)</f>
        <v>0.35432916666666675</v>
      </c>
      <c r="D380" s="27">
        <f t="shared" si="112"/>
        <v>0.3839455</v>
      </c>
      <c r="E380" s="27">
        <f>AVERAGE(E373:E378)</f>
        <v>0.99890500183333353</v>
      </c>
      <c r="F380" s="27">
        <f t="shared" ref="F380:G380" si="113">AVERAGE(F373:F378)</f>
        <v>0.36497798366666667</v>
      </c>
      <c r="G380" s="27">
        <f t="shared" si="113"/>
        <v>0.31344404575000001</v>
      </c>
      <c r="H380" s="29">
        <f>AVERAGE(H373:H378)</f>
        <v>0.99999999999999989</v>
      </c>
      <c r="I380" s="29">
        <f t="shared" ref="I380:J380" si="114">AVERAGE(I373:I378)</f>
        <v>0.95622750000000012</v>
      </c>
      <c r="J380" s="29">
        <f t="shared" si="114"/>
        <v>1.0627297499999999</v>
      </c>
      <c r="K380" s="27">
        <f>AVERAGE(K373:K378)</f>
        <v>1.0000000000000002</v>
      </c>
      <c r="L380" s="27">
        <f t="shared" ref="L380:M380" si="115">AVERAGE(L373:L378)</f>
        <v>5.5075799999999999</v>
      </c>
      <c r="M380" s="27">
        <f t="shared" si="115"/>
        <v>6.3093002499999997</v>
      </c>
      <c r="N380" s="27">
        <f>AVERAGE(N373:N378)</f>
        <v>1.0000001666666665</v>
      </c>
      <c r="O380" s="27">
        <f t="shared" ref="O380:P380" si="116">AVERAGE(O373:O378)</f>
        <v>2.0246110000000002</v>
      </c>
      <c r="P380" s="27">
        <f t="shared" si="116"/>
        <v>2.3676557499999999</v>
      </c>
    </row>
    <row r="381" spans="1:25" x14ac:dyDescent="0.25">
      <c r="A381" s="4" t="s">
        <v>8</v>
      </c>
      <c r="B381" s="27">
        <f>STDEV(B373:B378)</f>
        <v>0.39290813640413047</v>
      </c>
      <c r="C381" s="27">
        <f t="shared" ref="C381:D381" si="117">STDEV(C373:C378)</f>
        <v>3.6350297987315948E-2</v>
      </c>
      <c r="D381" s="27">
        <f t="shared" si="117"/>
        <v>8.039044802504014E-2</v>
      </c>
      <c r="E381" s="27">
        <f>STDEV(E373:E378)</f>
        <v>0.679976009288492</v>
      </c>
      <c r="F381" s="27">
        <f t="shared" ref="F381:G381" si="118">STDEV(F373:F378)</f>
        <v>0.12174833055815412</v>
      </c>
      <c r="G381" s="27">
        <f t="shared" si="118"/>
        <v>9.401241728906938E-2</v>
      </c>
      <c r="H381" s="29">
        <f>STDEV(H373:H378)</f>
        <v>0.25448546038546177</v>
      </c>
      <c r="I381" s="29">
        <f t="shared" ref="I381:J381" si="119">STDEV(I373:I378)</f>
        <v>0.29636589171546007</v>
      </c>
      <c r="J381" s="29">
        <f t="shared" si="119"/>
        <v>0.25943386401595708</v>
      </c>
      <c r="K381" s="27">
        <f>STDEV(K373:K378)</f>
        <v>0.75122057623310556</v>
      </c>
      <c r="L381" s="27">
        <f t="shared" ref="L381:M381" si="120">STDEV(L373:L378)</f>
        <v>3.2020628869048169</v>
      </c>
      <c r="M381" s="27">
        <f t="shared" si="120"/>
        <v>4.5249392196419151</v>
      </c>
      <c r="N381" s="27">
        <f>STDEV(N373:N378)</f>
        <v>0.25211147973578424</v>
      </c>
      <c r="O381" s="27">
        <f t="shared" ref="O381:P381" si="121">STDEV(O373:O378)</f>
        <v>0.7313645677370485</v>
      </c>
      <c r="P381" s="27">
        <f t="shared" si="121"/>
        <v>0.69354744277777014</v>
      </c>
    </row>
    <row r="382" spans="1:25" x14ac:dyDescent="0.25">
      <c r="A382" s="4" t="s">
        <v>9</v>
      </c>
      <c r="B382" s="27">
        <f>B381/B383</f>
        <v>6.5484689400688412E-2</v>
      </c>
      <c r="C382" s="27">
        <f t="shared" ref="C382:D382" si="122">C381/C383</f>
        <v>6.058382997885991E-3</v>
      </c>
      <c r="D382" s="27">
        <f t="shared" si="122"/>
        <v>2.0097612006260035E-2</v>
      </c>
      <c r="E382" s="27">
        <f>E381/E383</f>
        <v>0.11332933488141533</v>
      </c>
      <c r="F382" s="27">
        <f t="shared" ref="F382:G382" si="123">F381/F383</f>
        <v>2.0291388426359021E-2</v>
      </c>
      <c r="G382" s="27">
        <f t="shared" si="123"/>
        <v>2.3503104322267345E-2</v>
      </c>
      <c r="H382" s="29">
        <f>H381/H383</f>
        <v>4.2414243397576962E-2</v>
      </c>
      <c r="I382" s="29">
        <f t="shared" ref="I382:J382" si="124">I381/I383</f>
        <v>4.9394315285910012E-2</v>
      </c>
      <c r="J382" s="29">
        <f t="shared" si="124"/>
        <v>6.4858466003989271E-2</v>
      </c>
      <c r="K382" s="27">
        <f>K381/K383</f>
        <v>0.12520342937218426</v>
      </c>
      <c r="L382" s="27">
        <f t="shared" ref="L382:M382" si="125">L381/L383</f>
        <v>0.53367714781746944</v>
      </c>
      <c r="M382" s="27">
        <f t="shared" si="125"/>
        <v>1.1312348049104788</v>
      </c>
      <c r="N382" s="27">
        <f>N381/N383</f>
        <v>4.2018579955964037E-2</v>
      </c>
      <c r="O382" s="27">
        <f t="shared" ref="O382:P382" si="126">O381/O383</f>
        <v>0.12189409462284141</v>
      </c>
      <c r="P382" s="27">
        <f t="shared" si="126"/>
        <v>0.17338686069444254</v>
      </c>
    </row>
    <row r="383" spans="1:25" x14ac:dyDescent="0.25">
      <c r="A383" s="4" t="s">
        <v>10</v>
      </c>
      <c r="B383" s="6">
        <f>COUNT(B373:B378)</f>
        <v>6</v>
      </c>
      <c r="C383" s="6">
        <f t="shared" ref="C383:D383" si="127">COUNT(C373:C378)</f>
        <v>6</v>
      </c>
      <c r="D383" s="6">
        <f t="shared" si="127"/>
        <v>4</v>
      </c>
      <c r="E383" s="6">
        <f>COUNT(E373:E378)</f>
        <v>6</v>
      </c>
      <c r="F383" s="6">
        <f t="shared" ref="F383:G383" si="128">COUNT(F373:F378)</f>
        <v>6</v>
      </c>
      <c r="G383" s="6">
        <f t="shared" si="128"/>
        <v>4</v>
      </c>
      <c r="H383" s="6">
        <f>COUNT(H373:H378)</f>
        <v>6</v>
      </c>
      <c r="I383" s="6">
        <f t="shared" ref="I383:J383" si="129">COUNT(I373:I378)</f>
        <v>6</v>
      </c>
      <c r="J383" s="6">
        <f t="shared" si="129"/>
        <v>4</v>
      </c>
      <c r="K383" s="6">
        <f>COUNT(K373:K378)</f>
        <v>6</v>
      </c>
      <c r="L383" s="6">
        <f t="shared" ref="L383:M383" si="130">COUNT(L373:L378)</f>
        <v>6</v>
      </c>
      <c r="M383" s="6">
        <f t="shared" si="130"/>
        <v>4</v>
      </c>
      <c r="N383" s="6">
        <f>COUNT(N373:N378)</f>
        <v>6</v>
      </c>
      <c r="O383" s="6">
        <f t="shared" ref="O383:P383" si="131">COUNT(O373:O378)</f>
        <v>6</v>
      </c>
      <c r="P383" s="6">
        <f t="shared" si="131"/>
        <v>4</v>
      </c>
    </row>
    <row r="385" spans="2:62" x14ac:dyDescent="0.25">
      <c r="B385" s="67" t="s">
        <v>72</v>
      </c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</row>
    <row r="386" spans="2:62" x14ac:dyDescent="0.25">
      <c r="B386" s="67" t="s">
        <v>73</v>
      </c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</row>
    <row r="387" spans="2:62" x14ac:dyDescent="0.25"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80" t="s">
        <v>44</v>
      </c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80"/>
      <c r="AO387" s="80"/>
      <c r="AP387" s="80"/>
      <c r="AQ387" s="80"/>
      <c r="AR387" s="80"/>
      <c r="AS387" s="80"/>
      <c r="AT387" s="80"/>
      <c r="AU387" s="80"/>
      <c r="AV387" s="80"/>
      <c r="AW387" s="80"/>
      <c r="AX387" s="80"/>
      <c r="AY387" s="37"/>
      <c r="AZ387" s="37"/>
      <c r="BA387" s="37"/>
      <c r="BB387" s="37"/>
      <c r="BC387" s="37"/>
      <c r="BD387" s="37"/>
    </row>
    <row r="388" spans="2:62" x14ac:dyDescent="0.25"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80" t="s">
        <v>43</v>
      </c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80" t="s">
        <v>43</v>
      </c>
      <c r="AN388" s="80"/>
      <c r="AO388" s="80"/>
      <c r="AP388" s="80"/>
      <c r="AQ388" s="80"/>
      <c r="AR388" s="80"/>
      <c r="AS388" s="80"/>
      <c r="AT388" s="80"/>
      <c r="AU388" s="80"/>
      <c r="AV388" s="80"/>
      <c r="AW388" s="80"/>
      <c r="AX388" s="80"/>
      <c r="AY388" s="37"/>
      <c r="AZ388" s="37"/>
      <c r="BA388" s="37"/>
      <c r="BB388" s="37"/>
      <c r="BC388" s="37"/>
      <c r="BD388" s="37"/>
    </row>
    <row r="389" spans="2:62" x14ac:dyDescent="0.25">
      <c r="B389" s="37" t="s">
        <v>74</v>
      </c>
      <c r="C389" s="80" t="s">
        <v>3</v>
      </c>
      <c r="D389" s="80"/>
      <c r="E389" s="80"/>
      <c r="F389" s="80"/>
      <c r="G389" s="80"/>
      <c r="H389" s="80"/>
      <c r="I389" s="80" t="s">
        <v>40</v>
      </c>
      <c r="J389" s="80"/>
      <c r="K389" s="80"/>
      <c r="L389" s="80"/>
      <c r="M389" s="80"/>
      <c r="N389" s="80"/>
      <c r="O389" s="80" t="s">
        <v>3</v>
      </c>
      <c r="P389" s="80"/>
      <c r="Q389" s="80"/>
      <c r="R389" s="80"/>
      <c r="S389" s="80"/>
      <c r="T389" s="80"/>
      <c r="U389" s="80" t="s">
        <v>40</v>
      </c>
      <c r="V389" s="80"/>
      <c r="W389" s="80"/>
      <c r="X389" s="80"/>
      <c r="Y389" s="80"/>
      <c r="Z389" s="80"/>
      <c r="AA389" s="80" t="s">
        <v>3</v>
      </c>
      <c r="AB389" s="80"/>
      <c r="AC389" s="80"/>
      <c r="AD389" s="80"/>
      <c r="AE389" s="80"/>
      <c r="AF389" s="80"/>
      <c r="AG389" s="80" t="s">
        <v>40</v>
      </c>
      <c r="AH389" s="80"/>
      <c r="AI389" s="80"/>
      <c r="AJ389" s="80"/>
      <c r="AK389" s="80"/>
      <c r="AL389" s="80"/>
      <c r="AM389" s="80" t="s">
        <v>35</v>
      </c>
      <c r="AN389" s="80"/>
      <c r="AO389" s="80"/>
      <c r="AP389" s="80"/>
      <c r="AQ389" s="80"/>
      <c r="AR389" s="80"/>
      <c r="AS389" s="80" t="s">
        <v>40</v>
      </c>
      <c r="AT389" s="80"/>
      <c r="AU389" s="80"/>
      <c r="AV389" s="80"/>
      <c r="AW389" s="80"/>
      <c r="AX389" s="80"/>
      <c r="AY389" s="80" t="s">
        <v>75</v>
      </c>
      <c r="AZ389" s="80"/>
      <c r="BA389" s="80"/>
      <c r="BB389" s="80"/>
      <c r="BC389" s="80"/>
      <c r="BD389" s="80"/>
      <c r="BE389" s="81"/>
      <c r="BF389" s="81"/>
      <c r="BG389" s="81"/>
      <c r="BH389" s="81"/>
      <c r="BI389" s="81"/>
      <c r="BJ389" s="81"/>
    </row>
    <row r="390" spans="2:62" x14ac:dyDescent="0.25">
      <c r="B390" s="43">
        <v>0</v>
      </c>
      <c r="C390" s="43">
        <v>7803.549</v>
      </c>
      <c r="D390" s="43">
        <v>6811.9589999999998</v>
      </c>
      <c r="E390" s="43">
        <v>8657.7860000000001</v>
      </c>
      <c r="F390" s="43">
        <v>6736.5810000000001</v>
      </c>
      <c r="G390" s="43">
        <v>7261.8540000000003</v>
      </c>
      <c r="H390" s="43">
        <v>6591.5829999999996</v>
      </c>
      <c r="I390" s="43">
        <v>5990.6729999999998</v>
      </c>
      <c r="J390" s="43">
        <v>8077.6859999999997</v>
      </c>
      <c r="K390" s="43">
        <v>8454.2620000000006</v>
      </c>
      <c r="L390" s="43">
        <v>7176.1350000000002</v>
      </c>
      <c r="M390" s="43">
        <v>7101.75</v>
      </c>
      <c r="N390" s="43">
        <v>5901.92</v>
      </c>
      <c r="O390" s="43">
        <v>6062.4920000000002</v>
      </c>
      <c r="P390" s="43">
        <v>6400.2489999999998</v>
      </c>
      <c r="Q390" s="43">
        <v>6384.0169999999998</v>
      </c>
      <c r="R390" s="43">
        <v>7058.3770000000004</v>
      </c>
      <c r="S390" s="43">
        <v>4313.0460000000003</v>
      </c>
      <c r="T390" s="43">
        <v>4935.9369999999999</v>
      </c>
      <c r="U390" s="43">
        <v>5700.24</v>
      </c>
      <c r="V390" s="43">
        <v>6930.5550000000003</v>
      </c>
      <c r="W390" s="43">
        <v>7435.4170000000004</v>
      </c>
      <c r="X390" s="43">
        <v>5516.9939999999997</v>
      </c>
      <c r="Y390" s="43">
        <v>5001.5240000000003</v>
      </c>
      <c r="Z390" s="43">
        <v>6008.7749999999996</v>
      </c>
      <c r="AA390" s="43">
        <v>7783.8770000000004</v>
      </c>
      <c r="AB390" s="43">
        <v>7595.7169999999996</v>
      </c>
      <c r="AC390" s="43">
        <v>10176.74</v>
      </c>
      <c r="AD390" s="43">
        <v>5656.5659999999998</v>
      </c>
      <c r="AE390" s="43">
        <v>4633.5860000000002</v>
      </c>
      <c r="AF390" s="43">
        <v>6335.4679999999998</v>
      </c>
      <c r="AG390" s="43">
        <v>5754.223</v>
      </c>
      <c r="AH390" s="43">
        <v>6556.5950000000003</v>
      </c>
      <c r="AI390" s="43">
        <v>10303.89</v>
      </c>
      <c r="AJ390" s="43">
        <v>6508.74</v>
      </c>
      <c r="AK390" s="43">
        <v>4903.7139999999999</v>
      </c>
      <c r="AL390" s="43">
        <v>4872.5879999999997</v>
      </c>
      <c r="AM390" s="43">
        <v>7209.7929999999997</v>
      </c>
      <c r="AN390" s="43">
        <v>6890.0720000000001</v>
      </c>
      <c r="AO390" s="43">
        <v>6310.4110000000001</v>
      </c>
      <c r="AP390" s="43">
        <v>5201.9210000000003</v>
      </c>
      <c r="AQ390" s="43">
        <v>5633.05</v>
      </c>
      <c r="AR390" s="43">
        <v>5184.7489999999998</v>
      </c>
      <c r="AS390" s="43">
        <v>7541.8190000000004</v>
      </c>
      <c r="AT390" s="43">
        <v>7217.8010000000004</v>
      </c>
      <c r="AU390" s="43">
        <v>7077.0349999999999</v>
      </c>
      <c r="AV390" s="43">
        <v>6324.2359999999999</v>
      </c>
      <c r="AW390" s="43">
        <v>6734.5879999999997</v>
      </c>
      <c r="AX390" s="43">
        <v>5891.7330000000002</v>
      </c>
      <c r="AY390" s="43">
        <v>7532.0559999999996</v>
      </c>
      <c r="AZ390" s="43">
        <v>8274.9439999999995</v>
      </c>
      <c r="BA390" s="43">
        <v>7627.6019999999999</v>
      </c>
      <c r="BB390" s="43">
        <v>6927.491</v>
      </c>
      <c r="BC390" s="43">
        <v>6536.732</v>
      </c>
      <c r="BD390" s="43">
        <v>6678.0469999999996</v>
      </c>
      <c r="BE390" s="38"/>
      <c r="BF390" s="38"/>
      <c r="BG390" s="38"/>
      <c r="BH390" s="38"/>
      <c r="BI390" s="38"/>
      <c r="BJ390" s="38"/>
    </row>
    <row r="391" spans="2:62" x14ac:dyDescent="0.25">
      <c r="B391" s="43">
        <v>4</v>
      </c>
      <c r="C391" s="43">
        <v>9689.6530000000002</v>
      </c>
      <c r="D391" s="43">
        <v>8750.9950000000008</v>
      </c>
      <c r="E391" s="43">
        <v>11430.74</v>
      </c>
      <c r="F391" s="43">
        <v>8603.6149999999998</v>
      </c>
      <c r="G391" s="43">
        <v>10013.81</v>
      </c>
      <c r="H391" s="43">
        <v>8703.3799999999992</v>
      </c>
      <c r="I391" s="43">
        <v>8727.3770000000004</v>
      </c>
      <c r="J391" s="43">
        <v>10464.52</v>
      </c>
      <c r="K391" s="43">
        <v>11400.53</v>
      </c>
      <c r="L391" s="43">
        <v>10813.3</v>
      </c>
      <c r="M391" s="43">
        <v>9671.5290000000005</v>
      </c>
      <c r="N391" s="43">
        <v>8347.366</v>
      </c>
      <c r="O391" s="43">
        <v>7902.7179999999998</v>
      </c>
      <c r="P391" s="43">
        <v>7960.62</v>
      </c>
      <c r="Q391" s="43">
        <v>8536.6419999999998</v>
      </c>
      <c r="R391" s="43">
        <v>9952.1309999999994</v>
      </c>
      <c r="S391" s="43">
        <v>7345.9840000000004</v>
      </c>
      <c r="T391" s="43">
        <v>7053.0829999999996</v>
      </c>
      <c r="U391" s="43">
        <v>7271.9579999999996</v>
      </c>
      <c r="V391" s="43">
        <v>9129.6929999999993</v>
      </c>
      <c r="W391" s="43">
        <v>9780.7139999999999</v>
      </c>
      <c r="X391" s="43">
        <v>7672.05</v>
      </c>
      <c r="Y391" s="43">
        <v>7975.1379999999999</v>
      </c>
      <c r="Z391" s="43">
        <v>8975.3799999999992</v>
      </c>
      <c r="AA391" s="43">
        <v>10087.700000000001</v>
      </c>
      <c r="AB391" s="43">
        <v>10217.66</v>
      </c>
      <c r="AC391" s="43">
        <v>13120.89</v>
      </c>
      <c r="AD391" s="43">
        <v>7666.2460000000001</v>
      </c>
      <c r="AE391" s="43">
        <v>6751.5410000000002</v>
      </c>
      <c r="AF391" s="43">
        <v>8212.1229999999996</v>
      </c>
      <c r="AG391" s="43">
        <v>7253.2049999999999</v>
      </c>
      <c r="AH391" s="43">
        <v>8854.3469999999998</v>
      </c>
      <c r="AI391" s="43">
        <v>13229.31</v>
      </c>
      <c r="AJ391" s="43">
        <v>9747.8950000000004</v>
      </c>
      <c r="AK391" s="43">
        <v>7466.5110000000004</v>
      </c>
      <c r="AL391" s="43">
        <v>6655.8310000000001</v>
      </c>
      <c r="AM391" s="43">
        <v>9255.384</v>
      </c>
      <c r="AN391" s="43">
        <v>9590.8700000000008</v>
      </c>
      <c r="AO391" s="43">
        <v>8537.0030000000006</v>
      </c>
      <c r="AP391" s="43">
        <v>8227.2669999999998</v>
      </c>
      <c r="AQ391" s="43">
        <v>8711.6810000000005</v>
      </c>
      <c r="AR391" s="43">
        <v>6658.43</v>
      </c>
      <c r="AS391" s="43">
        <v>9382.4619999999995</v>
      </c>
      <c r="AT391" s="43">
        <v>9899.5509999999995</v>
      </c>
      <c r="AU391" s="43">
        <v>10897.11</v>
      </c>
      <c r="AV391" s="43">
        <v>9263.9249999999993</v>
      </c>
      <c r="AW391" s="43">
        <v>9585.6970000000001</v>
      </c>
      <c r="AX391" s="43">
        <v>8122.9319999999998</v>
      </c>
      <c r="AY391" s="43">
        <v>15828.57</v>
      </c>
      <c r="AZ391" s="43">
        <v>15214.85</v>
      </c>
      <c r="BA391" s="43">
        <v>16046.2</v>
      </c>
      <c r="BB391" s="43">
        <v>13318.17</v>
      </c>
      <c r="BC391" s="43">
        <v>13856.59</v>
      </c>
      <c r="BD391" s="43">
        <v>14543.12</v>
      </c>
      <c r="BE391" s="38"/>
      <c r="BF391" s="38"/>
      <c r="BG391" s="38"/>
      <c r="BH391" s="38"/>
      <c r="BI391" s="38"/>
      <c r="BJ391" s="38"/>
    </row>
    <row r="392" spans="2:62" x14ac:dyDescent="0.25">
      <c r="B392" s="43">
        <v>8</v>
      </c>
      <c r="C392" s="43">
        <v>10913.51</v>
      </c>
      <c r="D392" s="43">
        <v>10573.34</v>
      </c>
      <c r="E392" s="43">
        <v>13156.25</v>
      </c>
      <c r="F392" s="43">
        <v>9893.5650000000005</v>
      </c>
      <c r="G392" s="43">
        <v>11693.87</v>
      </c>
      <c r="H392" s="43">
        <v>10398.280000000001</v>
      </c>
      <c r="I392" s="43">
        <v>10450.34</v>
      </c>
      <c r="J392" s="43">
        <v>12388.49</v>
      </c>
      <c r="K392" s="43">
        <v>13257.33</v>
      </c>
      <c r="L392" s="43">
        <v>12212.88</v>
      </c>
      <c r="M392" s="43">
        <v>10759.94</v>
      </c>
      <c r="N392" s="43">
        <v>9636.1489999999994</v>
      </c>
      <c r="O392" s="43">
        <v>9377.2739999999994</v>
      </c>
      <c r="P392" s="43">
        <v>9656.0329999999994</v>
      </c>
      <c r="Q392" s="43">
        <v>9723.9519999999993</v>
      </c>
      <c r="R392" s="43">
        <v>11351.14</v>
      </c>
      <c r="S392" s="43">
        <v>8841.7900000000009</v>
      </c>
      <c r="T392" s="43">
        <v>8367.7739999999994</v>
      </c>
      <c r="U392" s="43">
        <v>8565.0789999999997</v>
      </c>
      <c r="V392" s="43">
        <v>10543.2</v>
      </c>
      <c r="W392" s="43">
        <v>11202.03</v>
      </c>
      <c r="X392" s="43">
        <v>8519.5939999999991</v>
      </c>
      <c r="Y392" s="43">
        <v>9229.268</v>
      </c>
      <c r="Z392" s="43">
        <v>10169.15</v>
      </c>
      <c r="AA392" s="43">
        <v>12315.15</v>
      </c>
      <c r="AB392" s="43">
        <v>11798.77</v>
      </c>
      <c r="AC392" s="43">
        <v>14990.93</v>
      </c>
      <c r="AD392" s="43">
        <v>8975.2469999999994</v>
      </c>
      <c r="AE392" s="43">
        <v>8281.8799999999992</v>
      </c>
      <c r="AF392" s="43">
        <v>10029.15</v>
      </c>
      <c r="AG392" s="43">
        <v>9018.0400000000009</v>
      </c>
      <c r="AH392" s="43">
        <v>10111.32</v>
      </c>
      <c r="AI392" s="43">
        <v>14519.2</v>
      </c>
      <c r="AJ392" s="43">
        <v>10889.38</v>
      </c>
      <c r="AK392" s="43">
        <v>8805.6229999999996</v>
      </c>
      <c r="AL392" s="43">
        <v>7954.4579999999996</v>
      </c>
      <c r="AM392" s="43">
        <v>11125.76</v>
      </c>
      <c r="AN392" s="43">
        <v>10671.04</v>
      </c>
      <c r="AO392" s="43">
        <v>9908.9159999999993</v>
      </c>
      <c r="AP392" s="43">
        <v>9445.9760000000006</v>
      </c>
      <c r="AQ392" s="43">
        <v>10099.959999999999</v>
      </c>
      <c r="AR392" s="43">
        <v>8128.3469999999998</v>
      </c>
      <c r="AS392" s="43">
        <v>10872.03</v>
      </c>
      <c r="AT392" s="43">
        <v>11123.9</v>
      </c>
      <c r="AU392" s="43">
        <v>12428.87</v>
      </c>
      <c r="AV392" s="43">
        <v>11049.94</v>
      </c>
      <c r="AW392" s="43">
        <v>11215.46</v>
      </c>
      <c r="AX392" s="43">
        <v>9367.8680000000004</v>
      </c>
      <c r="AY392" s="43">
        <v>41211.4</v>
      </c>
      <c r="AZ392" s="43">
        <v>34948.93</v>
      </c>
      <c r="BA392" s="43">
        <v>40585.01</v>
      </c>
      <c r="BB392" s="43">
        <v>37604.85</v>
      </c>
      <c r="BC392" s="43">
        <v>38761.089999999997</v>
      </c>
      <c r="BD392" s="43">
        <v>35546.269999999997</v>
      </c>
      <c r="BE392" s="38"/>
      <c r="BF392" s="38"/>
      <c r="BG392" s="38"/>
      <c r="BH392" s="38"/>
      <c r="BI392" s="38"/>
      <c r="BJ392" s="38"/>
    </row>
    <row r="393" spans="2:62" x14ac:dyDescent="0.25">
      <c r="B393" s="43">
        <v>12</v>
      </c>
      <c r="C393" s="43">
        <v>12044.8</v>
      </c>
      <c r="D393" s="43">
        <v>11680.81</v>
      </c>
      <c r="E393" s="43">
        <v>14520.41</v>
      </c>
      <c r="F393" s="43">
        <v>10971.95</v>
      </c>
      <c r="G393" s="43">
        <v>13207.85</v>
      </c>
      <c r="H393" s="43">
        <v>11723.44</v>
      </c>
      <c r="I393" s="43">
        <v>11500.09</v>
      </c>
      <c r="J393" s="43">
        <v>14088.05</v>
      </c>
      <c r="K393" s="43">
        <v>14689.61</v>
      </c>
      <c r="L393" s="43">
        <v>13258.3</v>
      </c>
      <c r="M393" s="43">
        <v>11947.77</v>
      </c>
      <c r="N393" s="43">
        <v>10651.48</v>
      </c>
      <c r="O393" s="43">
        <v>10073.719999999999</v>
      </c>
      <c r="P393" s="43">
        <v>10674.33</v>
      </c>
      <c r="Q393" s="43">
        <v>10676.8</v>
      </c>
      <c r="R393" s="43">
        <v>12472.85</v>
      </c>
      <c r="S393" s="43">
        <v>9834.7340000000004</v>
      </c>
      <c r="T393" s="43">
        <v>9145.4879999999994</v>
      </c>
      <c r="U393" s="43">
        <v>9276.5920000000006</v>
      </c>
      <c r="V393" s="43">
        <v>11657.31</v>
      </c>
      <c r="W393" s="43">
        <v>12035.68</v>
      </c>
      <c r="X393" s="43">
        <v>9374.4570000000003</v>
      </c>
      <c r="Y393" s="43">
        <v>10310.06</v>
      </c>
      <c r="Z393" s="43">
        <v>11213.4</v>
      </c>
      <c r="AA393" s="43">
        <v>13714.18</v>
      </c>
      <c r="AB393" s="43">
        <v>13045.01</v>
      </c>
      <c r="AC393" s="43">
        <v>16062.61</v>
      </c>
      <c r="AD393" s="43">
        <v>9809.0020000000004</v>
      </c>
      <c r="AE393" s="43">
        <v>9337.7929999999997</v>
      </c>
      <c r="AF393" s="43">
        <v>10906.39</v>
      </c>
      <c r="AG393" s="43">
        <v>10634.7</v>
      </c>
      <c r="AH393" s="43">
        <v>11249.97</v>
      </c>
      <c r="AI393" s="43">
        <v>15207.96</v>
      </c>
      <c r="AJ393" s="43">
        <v>12852.25</v>
      </c>
      <c r="AK393" s="43">
        <v>9634.1890000000003</v>
      </c>
      <c r="AL393" s="43">
        <v>8998.6389999999992</v>
      </c>
      <c r="AM393" s="43">
        <v>12310.47</v>
      </c>
      <c r="AN393" s="43">
        <v>11524.4</v>
      </c>
      <c r="AO393" s="43">
        <v>11336.49</v>
      </c>
      <c r="AP393" s="43">
        <v>10541.57</v>
      </c>
      <c r="AQ393" s="43">
        <v>11051.68</v>
      </c>
      <c r="AR393" s="43">
        <v>8939.6229999999996</v>
      </c>
      <c r="AS393" s="43">
        <v>12152.48</v>
      </c>
      <c r="AT393" s="43">
        <v>11867.59</v>
      </c>
      <c r="AU393" s="43">
        <v>13668.83</v>
      </c>
      <c r="AV393" s="43">
        <v>12101.64</v>
      </c>
      <c r="AW393" s="43">
        <v>12473.44</v>
      </c>
      <c r="AX393" s="43">
        <v>10283.75</v>
      </c>
      <c r="AY393" s="43">
        <v>60438.28</v>
      </c>
      <c r="AZ393" s="43">
        <v>52402.99</v>
      </c>
      <c r="BA393" s="43">
        <v>62380.61</v>
      </c>
      <c r="BB393" s="43">
        <v>60161.48</v>
      </c>
      <c r="BC393" s="43">
        <v>58530.17</v>
      </c>
      <c r="BD393" s="43">
        <v>53078.22</v>
      </c>
      <c r="BE393" s="38"/>
      <c r="BF393" s="38"/>
      <c r="BG393" s="38"/>
      <c r="BH393" s="38"/>
      <c r="BI393" s="38"/>
      <c r="BJ393" s="38"/>
    </row>
    <row r="394" spans="2:62" x14ac:dyDescent="0.25">
      <c r="B394" s="43">
        <v>16</v>
      </c>
      <c r="C394" s="43">
        <v>13221.24</v>
      </c>
      <c r="D394" s="43">
        <v>13154.44</v>
      </c>
      <c r="E394" s="43">
        <v>16050.41</v>
      </c>
      <c r="F394" s="43">
        <v>12019.9</v>
      </c>
      <c r="G394" s="43">
        <v>14302.94</v>
      </c>
      <c r="H394" s="43">
        <v>12717.5</v>
      </c>
      <c r="I394" s="43">
        <v>13072.57</v>
      </c>
      <c r="J394" s="43">
        <v>15682.69</v>
      </c>
      <c r="K394" s="43">
        <v>16117.81</v>
      </c>
      <c r="L394" s="43">
        <v>14870.69</v>
      </c>
      <c r="M394" s="43">
        <v>13214.71</v>
      </c>
      <c r="N394" s="43">
        <v>11559.92</v>
      </c>
      <c r="O394" s="43">
        <v>11163.29</v>
      </c>
      <c r="P394" s="43">
        <v>11699.42</v>
      </c>
      <c r="Q394" s="43">
        <v>11376.57</v>
      </c>
      <c r="R394" s="43">
        <v>13060.97</v>
      </c>
      <c r="S394" s="43">
        <v>10753.09</v>
      </c>
      <c r="T394" s="43">
        <v>10218.73</v>
      </c>
      <c r="U394" s="43">
        <v>9939.5319999999992</v>
      </c>
      <c r="V394" s="43">
        <v>12583</v>
      </c>
      <c r="W394" s="43">
        <v>13323.86</v>
      </c>
      <c r="X394" s="43">
        <v>9849.3179999999993</v>
      </c>
      <c r="Y394" s="43">
        <v>11449.67</v>
      </c>
      <c r="Z394" s="43">
        <v>12300.74</v>
      </c>
      <c r="AA394" s="43">
        <v>15060.73</v>
      </c>
      <c r="AB394" s="43">
        <v>14457.9</v>
      </c>
      <c r="AC394" s="43">
        <v>17431.14</v>
      </c>
      <c r="AD394" s="43">
        <v>10732.38</v>
      </c>
      <c r="AE394" s="43">
        <v>10110.51</v>
      </c>
      <c r="AF394" s="43">
        <v>12408.86</v>
      </c>
      <c r="AG394" s="43">
        <v>11937.83</v>
      </c>
      <c r="AH394" s="43">
        <v>12572.61</v>
      </c>
      <c r="AI394" s="43">
        <v>15991.69</v>
      </c>
      <c r="AJ394" s="43">
        <v>14674.83</v>
      </c>
      <c r="AK394" s="43">
        <v>10792.75</v>
      </c>
      <c r="AL394" s="43">
        <v>10011.719999999999</v>
      </c>
      <c r="AM394" s="43">
        <v>13513.79</v>
      </c>
      <c r="AN394" s="43">
        <v>12404.46</v>
      </c>
      <c r="AO394" s="43">
        <v>12236.47</v>
      </c>
      <c r="AP394" s="43">
        <v>11568.46</v>
      </c>
      <c r="AQ394" s="43">
        <v>12134.92</v>
      </c>
      <c r="AR394" s="43">
        <v>9694.5730000000003</v>
      </c>
      <c r="AS394" s="43">
        <v>13440.8</v>
      </c>
      <c r="AT394" s="43">
        <v>12898.32</v>
      </c>
      <c r="AU394" s="43">
        <v>14813.2</v>
      </c>
      <c r="AV394" s="43">
        <v>12883.97</v>
      </c>
      <c r="AW394" s="43">
        <v>13332.74</v>
      </c>
      <c r="AX394" s="43">
        <v>11246.02</v>
      </c>
      <c r="AY394" s="43">
        <v>71172.289999999994</v>
      </c>
      <c r="AZ394" s="43">
        <v>63503.14</v>
      </c>
      <c r="BA394" s="43">
        <v>74633.070000000007</v>
      </c>
      <c r="BB394" s="43">
        <v>72541.84</v>
      </c>
      <c r="BC394" s="43">
        <v>68690.42</v>
      </c>
      <c r="BD394" s="43">
        <v>63228.71</v>
      </c>
      <c r="BE394" s="38"/>
      <c r="BF394" s="38"/>
      <c r="BG394" s="38"/>
      <c r="BH394" s="38"/>
      <c r="BI394" s="38"/>
      <c r="BJ394" s="38"/>
    </row>
    <row r="395" spans="2:62" x14ac:dyDescent="0.25">
      <c r="B395" s="43">
        <v>20</v>
      </c>
      <c r="C395" s="43">
        <v>14311.73</v>
      </c>
      <c r="D395" s="43">
        <v>14445.75</v>
      </c>
      <c r="E395" s="43">
        <v>17864.259999999998</v>
      </c>
      <c r="F395" s="43">
        <v>13105.31</v>
      </c>
      <c r="G395" s="43">
        <v>15844.71</v>
      </c>
      <c r="H395" s="43">
        <v>13843.9</v>
      </c>
      <c r="I395" s="43">
        <v>14213.13</v>
      </c>
      <c r="J395" s="43">
        <v>17255.73</v>
      </c>
      <c r="K395" s="43">
        <v>17966.25</v>
      </c>
      <c r="L395" s="43">
        <v>16774.97</v>
      </c>
      <c r="M395" s="43">
        <v>14491.83</v>
      </c>
      <c r="N395" s="43">
        <v>12552.85</v>
      </c>
      <c r="O395" s="43">
        <v>12035.83</v>
      </c>
      <c r="P395" s="43">
        <v>12703.5</v>
      </c>
      <c r="Q395" s="43">
        <v>12188.02</v>
      </c>
      <c r="R395" s="43">
        <v>13976.41</v>
      </c>
      <c r="S395" s="43">
        <v>11841.56</v>
      </c>
      <c r="T395" s="43">
        <v>10887.08</v>
      </c>
      <c r="U395" s="43">
        <v>11023.71</v>
      </c>
      <c r="V395" s="43">
        <v>13474.29</v>
      </c>
      <c r="W395" s="43">
        <v>14560.94</v>
      </c>
      <c r="X395" s="43">
        <v>10685.64</v>
      </c>
      <c r="Y395" s="43">
        <v>12691.76</v>
      </c>
      <c r="Z395" s="43">
        <v>13656.87</v>
      </c>
      <c r="AA395" s="43">
        <v>16227.69</v>
      </c>
      <c r="AB395" s="43">
        <v>16024.2</v>
      </c>
      <c r="AC395" s="43">
        <v>18933.95</v>
      </c>
      <c r="AD395" s="43">
        <v>11748.42</v>
      </c>
      <c r="AE395" s="43">
        <v>11483.38</v>
      </c>
      <c r="AF395" s="43">
        <v>13507.65</v>
      </c>
      <c r="AG395" s="43">
        <v>13225.52</v>
      </c>
      <c r="AH395" s="43">
        <v>13912.87</v>
      </c>
      <c r="AI395" s="43">
        <v>17357.23</v>
      </c>
      <c r="AJ395" s="43">
        <v>16040.38</v>
      </c>
      <c r="AK395" s="43">
        <v>12100.14</v>
      </c>
      <c r="AL395" s="43">
        <v>11115.7</v>
      </c>
      <c r="AM395" s="43">
        <v>14736.11</v>
      </c>
      <c r="AN395" s="43">
        <v>13481.12</v>
      </c>
      <c r="AO395" s="43">
        <v>13131.45</v>
      </c>
      <c r="AP395" s="43">
        <v>12557.65</v>
      </c>
      <c r="AQ395" s="43">
        <v>12787.77</v>
      </c>
      <c r="AR395" s="43">
        <v>10255.31</v>
      </c>
      <c r="AS395" s="43">
        <v>15099.99</v>
      </c>
      <c r="AT395" s="43">
        <v>14032</v>
      </c>
      <c r="AU395" s="43">
        <v>16576.740000000002</v>
      </c>
      <c r="AV395" s="43">
        <v>13820.36</v>
      </c>
      <c r="AW395" s="43">
        <v>14364.13</v>
      </c>
      <c r="AX395" s="43">
        <v>12212.12</v>
      </c>
      <c r="AY395" s="43">
        <v>78441.52</v>
      </c>
      <c r="AZ395" s="43">
        <v>70993.509999999995</v>
      </c>
      <c r="BA395" s="43">
        <v>82902.69</v>
      </c>
      <c r="BB395" s="43">
        <v>79958.06</v>
      </c>
      <c r="BC395" s="43">
        <v>75748.14</v>
      </c>
      <c r="BD395" s="43">
        <v>70886.66</v>
      </c>
      <c r="BE395" s="38"/>
      <c r="BF395" s="38"/>
      <c r="BG395" s="38"/>
      <c r="BH395" s="38"/>
      <c r="BI395" s="38"/>
      <c r="BJ395" s="38"/>
    </row>
    <row r="396" spans="2:62" x14ac:dyDescent="0.25">
      <c r="B396" s="43">
        <v>24</v>
      </c>
      <c r="C396" s="43">
        <v>15353.66</v>
      </c>
      <c r="D396" s="43">
        <v>15900.25</v>
      </c>
      <c r="E396" s="43">
        <v>19051.740000000002</v>
      </c>
      <c r="F396" s="43">
        <v>14174.34</v>
      </c>
      <c r="G396" s="43">
        <v>17247.46</v>
      </c>
      <c r="H396" s="43">
        <v>15258.86</v>
      </c>
      <c r="I396" s="43">
        <v>15584.37</v>
      </c>
      <c r="J396" s="43">
        <v>19542.509999999998</v>
      </c>
      <c r="K396" s="43">
        <v>19516.79</v>
      </c>
      <c r="L396" s="43">
        <v>18673.93</v>
      </c>
      <c r="M396" s="43">
        <v>15845.75</v>
      </c>
      <c r="N396" s="43">
        <v>14001.29</v>
      </c>
      <c r="O396" s="43">
        <v>13301.32</v>
      </c>
      <c r="P396" s="43">
        <v>13811.72</v>
      </c>
      <c r="Q396" s="43">
        <v>13179.41</v>
      </c>
      <c r="R396" s="43">
        <v>14823.09</v>
      </c>
      <c r="S396" s="43">
        <v>12978.2</v>
      </c>
      <c r="T396" s="43">
        <v>12536.38</v>
      </c>
      <c r="U396" s="43">
        <v>12047.43</v>
      </c>
      <c r="V396" s="43">
        <v>14573.87</v>
      </c>
      <c r="W396" s="43">
        <v>15850.5</v>
      </c>
      <c r="X396" s="43">
        <v>11494.73</v>
      </c>
      <c r="Y396" s="43">
        <v>14097.72</v>
      </c>
      <c r="Z396" s="43">
        <v>14925.93</v>
      </c>
      <c r="AA396" s="43">
        <v>17775.05</v>
      </c>
      <c r="AB396" s="43">
        <v>17120.61</v>
      </c>
      <c r="AC396" s="43">
        <v>20448.98</v>
      </c>
      <c r="AD396" s="43">
        <v>13107.58</v>
      </c>
      <c r="AE396" s="43">
        <v>12907.45</v>
      </c>
      <c r="AF396" s="43">
        <v>14601.69</v>
      </c>
      <c r="AG396" s="43">
        <v>14807.71</v>
      </c>
      <c r="AH396" s="43">
        <v>15183.25</v>
      </c>
      <c r="AI396" s="43">
        <v>18419.45</v>
      </c>
      <c r="AJ396" s="43">
        <v>17982.599999999999</v>
      </c>
      <c r="AK396" s="43">
        <v>13405.36</v>
      </c>
      <c r="AL396" s="43">
        <v>11804.74</v>
      </c>
      <c r="AM396" s="43">
        <v>15818.83</v>
      </c>
      <c r="AN396" s="43">
        <v>14258.26</v>
      </c>
      <c r="AO396" s="43">
        <v>14565.86</v>
      </c>
      <c r="AP396" s="43">
        <v>13576.09</v>
      </c>
      <c r="AQ396" s="43">
        <v>13609.22</v>
      </c>
      <c r="AR396" s="43">
        <v>11388.91</v>
      </c>
      <c r="AS396" s="43">
        <v>16169.41</v>
      </c>
      <c r="AT396" s="43">
        <v>14927.77</v>
      </c>
      <c r="AU396" s="43">
        <v>17842.39</v>
      </c>
      <c r="AV396" s="43">
        <v>14838.13</v>
      </c>
      <c r="AW396" s="43">
        <v>15295.68</v>
      </c>
      <c r="AX396" s="43">
        <v>13473.86</v>
      </c>
      <c r="AY396" s="43">
        <v>82711.600000000006</v>
      </c>
      <c r="AZ396" s="43">
        <v>76230.5</v>
      </c>
      <c r="BA396" s="43">
        <v>88539.99</v>
      </c>
      <c r="BB396" s="43">
        <v>85885.8</v>
      </c>
      <c r="BC396" s="43">
        <v>80105.350000000006</v>
      </c>
      <c r="BD396" s="43">
        <v>76687.039999999994</v>
      </c>
      <c r="BE396" s="38"/>
      <c r="BF396" s="38"/>
      <c r="BG396" s="38"/>
      <c r="BH396" s="38"/>
      <c r="BI396" s="38"/>
      <c r="BJ396" s="38"/>
    </row>
    <row r="397" spans="2:62" x14ac:dyDescent="0.25">
      <c r="B397" s="43">
        <v>28</v>
      </c>
      <c r="C397" s="43">
        <v>16333.72</v>
      </c>
      <c r="D397" s="43">
        <v>16821.509999999998</v>
      </c>
      <c r="E397" s="43">
        <v>20043.11</v>
      </c>
      <c r="F397" s="43">
        <v>15313.2</v>
      </c>
      <c r="G397" s="43">
        <v>18205.87</v>
      </c>
      <c r="H397" s="43">
        <v>16877.91</v>
      </c>
      <c r="I397" s="43">
        <v>16711.32</v>
      </c>
      <c r="J397" s="43">
        <v>20991.29</v>
      </c>
      <c r="K397" s="43">
        <v>21095.51</v>
      </c>
      <c r="L397" s="43">
        <v>20299.509999999998</v>
      </c>
      <c r="M397" s="43">
        <v>17316.02</v>
      </c>
      <c r="N397" s="43">
        <v>15551.39</v>
      </c>
      <c r="O397" s="43">
        <v>14041.51</v>
      </c>
      <c r="P397" s="43">
        <v>14547.39</v>
      </c>
      <c r="Q397" s="43">
        <v>14024.87</v>
      </c>
      <c r="R397" s="43">
        <v>15379.03</v>
      </c>
      <c r="S397" s="43">
        <v>14492.53</v>
      </c>
      <c r="T397" s="43">
        <v>13449.18</v>
      </c>
      <c r="U397" s="43">
        <v>12988.46</v>
      </c>
      <c r="V397" s="43">
        <v>15516.92</v>
      </c>
      <c r="W397" s="43">
        <v>17348.82</v>
      </c>
      <c r="X397" s="43">
        <v>12214.54</v>
      </c>
      <c r="Y397" s="43">
        <v>15290.42</v>
      </c>
      <c r="Z397" s="43">
        <v>16249.23</v>
      </c>
      <c r="AA397" s="43">
        <v>19141.310000000001</v>
      </c>
      <c r="AB397" s="43">
        <v>18342.16</v>
      </c>
      <c r="AC397" s="43">
        <v>21551.19</v>
      </c>
      <c r="AD397" s="43">
        <v>13850.01</v>
      </c>
      <c r="AE397" s="43">
        <v>14410.5</v>
      </c>
      <c r="AF397" s="43">
        <v>15627.16</v>
      </c>
      <c r="AG397" s="43">
        <v>16127.48</v>
      </c>
      <c r="AH397" s="43">
        <v>16378.31</v>
      </c>
      <c r="AI397" s="43">
        <v>19167.38</v>
      </c>
      <c r="AJ397" s="43">
        <v>19328.54</v>
      </c>
      <c r="AK397" s="43">
        <v>15006.17</v>
      </c>
      <c r="AL397" s="43">
        <v>12552.96</v>
      </c>
      <c r="AM397" s="43">
        <v>16596.14</v>
      </c>
      <c r="AN397" s="43">
        <v>15075.82</v>
      </c>
      <c r="AO397" s="43">
        <v>15537.78</v>
      </c>
      <c r="AP397" s="43">
        <v>14394.91</v>
      </c>
      <c r="AQ397" s="43">
        <v>14113.8</v>
      </c>
      <c r="AR397" s="43">
        <v>11663.39</v>
      </c>
      <c r="AS397" s="43">
        <v>17112.21</v>
      </c>
      <c r="AT397" s="43">
        <v>16162.88</v>
      </c>
      <c r="AU397" s="43">
        <v>18958.86</v>
      </c>
      <c r="AV397" s="43">
        <v>15694.72</v>
      </c>
      <c r="AW397" s="43">
        <v>16329.09</v>
      </c>
      <c r="AX397" s="43">
        <v>14625.32</v>
      </c>
      <c r="AY397" s="43">
        <v>86781.54</v>
      </c>
      <c r="AZ397" s="43">
        <v>80556.23</v>
      </c>
      <c r="BA397" s="43">
        <v>93127.69</v>
      </c>
      <c r="BB397" s="43">
        <v>90013.36</v>
      </c>
      <c r="BC397" s="43">
        <v>84994.880000000005</v>
      </c>
      <c r="BD397" s="43">
        <v>81301.41</v>
      </c>
      <c r="BE397" s="38"/>
      <c r="BF397" s="38"/>
      <c r="BG397" s="38"/>
      <c r="BH397" s="38"/>
      <c r="BI397" s="38"/>
      <c r="BJ397" s="38"/>
    </row>
    <row r="398" spans="2:62" x14ac:dyDescent="0.25">
      <c r="B398" s="43">
        <v>32</v>
      </c>
      <c r="C398" s="43">
        <v>17140.740000000002</v>
      </c>
      <c r="D398" s="43">
        <v>17961.599999999999</v>
      </c>
      <c r="E398" s="43">
        <v>20932.189999999999</v>
      </c>
      <c r="F398" s="43">
        <v>15911.74</v>
      </c>
      <c r="G398" s="43">
        <v>18644.240000000002</v>
      </c>
      <c r="H398" s="43">
        <v>17082.59</v>
      </c>
      <c r="I398" s="43">
        <v>18169.16</v>
      </c>
      <c r="J398" s="43">
        <v>21845.82</v>
      </c>
      <c r="K398" s="43">
        <v>21899.43</v>
      </c>
      <c r="L398" s="43">
        <v>20967.2</v>
      </c>
      <c r="M398" s="43">
        <v>18222.419999999998</v>
      </c>
      <c r="N398" s="43">
        <v>16223.89</v>
      </c>
      <c r="O398" s="43">
        <v>14402.88</v>
      </c>
      <c r="P398" s="43">
        <v>15407.46</v>
      </c>
      <c r="Q398" s="43">
        <v>14245.43</v>
      </c>
      <c r="R398" s="43">
        <v>16100.37</v>
      </c>
      <c r="S398" s="43">
        <v>14934.4</v>
      </c>
      <c r="T398" s="43">
        <v>13602.65</v>
      </c>
      <c r="U398" s="43">
        <v>14033.51</v>
      </c>
      <c r="V398" s="43">
        <v>16479.18</v>
      </c>
      <c r="W398" s="43">
        <v>17658.54</v>
      </c>
      <c r="X398" s="43">
        <v>13035.05</v>
      </c>
      <c r="Y398" s="43">
        <v>15889.73</v>
      </c>
      <c r="Z398" s="43">
        <v>16875.650000000001</v>
      </c>
      <c r="AA398" s="43">
        <v>20458.91</v>
      </c>
      <c r="AB398" s="43">
        <v>19606.16</v>
      </c>
      <c r="AC398" s="43">
        <v>22468.5</v>
      </c>
      <c r="AD398" s="43">
        <v>14692.21</v>
      </c>
      <c r="AE398" s="43">
        <v>14874.07</v>
      </c>
      <c r="AF398" s="43">
        <v>16216.92</v>
      </c>
      <c r="AG398" s="43">
        <v>17272.169999999998</v>
      </c>
      <c r="AH398" s="43">
        <v>17273.25</v>
      </c>
      <c r="AI398" s="43">
        <v>19852.5</v>
      </c>
      <c r="AJ398" s="43">
        <v>20594.47</v>
      </c>
      <c r="AK398" s="43">
        <v>15430.98</v>
      </c>
      <c r="AL398" s="43">
        <v>12895.47</v>
      </c>
      <c r="AM398" s="43">
        <v>17235.439999999999</v>
      </c>
      <c r="AN398" s="43">
        <v>15199.32</v>
      </c>
      <c r="AO398" s="43">
        <v>16625.009999999998</v>
      </c>
      <c r="AP398" s="43">
        <v>14906.35</v>
      </c>
      <c r="AQ398" s="43">
        <v>14292.08</v>
      </c>
      <c r="AR398" s="43">
        <v>12063.56</v>
      </c>
      <c r="AS398" s="43">
        <v>17912.73</v>
      </c>
      <c r="AT398" s="43">
        <v>16526.43</v>
      </c>
      <c r="AU398" s="43">
        <v>19402.03</v>
      </c>
      <c r="AV398" s="43">
        <v>16084.5</v>
      </c>
      <c r="AW398" s="43">
        <v>16726.21</v>
      </c>
      <c r="AX398" s="43">
        <v>15155.91</v>
      </c>
      <c r="AY398" s="43">
        <v>88185.51</v>
      </c>
      <c r="AZ398" s="43">
        <v>82701.179999999993</v>
      </c>
      <c r="BA398" s="43">
        <v>95782.080000000002</v>
      </c>
      <c r="BB398" s="43">
        <v>92106.1</v>
      </c>
      <c r="BC398" s="43">
        <v>86363.42</v>
      </c>
      <c r="BD398" s="43">
        <v>83109.600000000006</v>
      </c>
      <c r="BE398" s="38"/>
      <c r="BF398" s="38"/>
      <c r="BG398" s="38"/>
      <c r="BH398" s="38"/>
      <c r="BI398" s="38"/>
      <c r="BJ398" s="38"/>
    </row>
    <row r="399" spans="2:62" x14ac:dyDescent="0.25">
      <c r="B399" s="43">
        <v>36</v>
      </c>
      <c r="C399" s="43">
        <v>18674.240000000002</v>
      </c>
      <c r="D399" s="43">
        <v>19194.939999999999</v>
      </c>
      <c r="E399" s="43">
        <v>22069.62</v>
      </c>
      <c r="F399" s="43">
        <v>17397.810000000001</v>
      </c>
      <c r="G399" s="43">
        <v>20755.96</v>
      </c>
      <c r="H399" s="43">
        <v>18882.759999999998</v>
      </c>
      <c r="I399" s="43">
        <v>19525.27</v>
      </c>
      <c r="J399" s="43">
        <v>23603.39</v>
      </c>
      <c r="K399" s="43">
        <v>23342.07</v>
      </c>
      <c r="L399" s="43">
        <v>22837.3</v>
      </c>
      <c r="M399" s="43">
        <v>20325</v>
      </c>
      <c r="N399" s="43">
        <v>17935.490000000002</v>
      </c>
      <c r="O399" s="43">
        <v>15711.57</v>
      </c>
      <c r="P399" s="43">
        <v>16350.69</v>
      </c>
      <c r="Q399" s="43">
        <v>15717.59</v>
      </c>
      <c r="R399" s="43">
        <v>16713.38</v>
      </c>
      <c r="S399" s="43">
        <v>16060.39</v>
      </c>
      <c r="T399" s="43">
        <v>15038.14</v>
      </c>
      <c r="U399" s="43">
        <v>15608.57</v>
      </c>
      <c r="V399" s="43">
        <v>17589.91</v>
      </c>
      <c r="W399" s="43">
        <v>19271.7</v>
      </c>
      <c r="X399" s="43">
        <v>14620.48</v>
      </c>
      <c r="Y399" s="43">
        <v>17343.32</v>
      </c>
      <c r="Z399" s="43">
        <v>18331.78</v>
      </c>
      <c r="AA399" s="43">
        <v>21957.14</v>
      </c>
      <c r="AB399" s="43">
        <v>21052.7</v>
      </c>
      <c r="AC399" s="43">
        <v>23594.55</v>
      </c>
      <c r="AD399" s="43">
        <v>15964.71</v>
      </c>
      <c r="AE399" s="43">
        <v>16332.57</v>
      </c>
      <c r="AF399" s="43">
        <v>18010.54</v>
      </c>
      <c r="AG399" s="43">
        <v>18878.650000000001</v>
      </c>
      <c r="AH399" s="43">
        <v>18802.509999999998</v>
      </c>
      <c r="AI399" s="43">
        <v>21605.32</v>
      </c>
      <c r="AJ399" s="43">
        <v>22354.67</v>
      </c>
      <c r="AK399" s="43">
        <v>17063.900000000001</v>
      </c>
      <c r="AL399" s="43">
        <v>14702.61</v>
      </c>
      <c r="AM399" s="43">
        <v>18649.07</v>
      </c>
      <c r="AN399" s="43">
        <v>17127.53</v>
      </c>
      <c r="AO399" s="43">
        <v>17918.830000000002</v>
      </c>
      <c r="AP399" s="43">
        <v>16008.46</v>
      </c>
      <c r="AQ399" s="43">
        <v>15341.56</v>
      </c>
      <c r="AR399" s="43">
        <v>12966.05</v>
      </c>
      <c r="AS399" s="43">
        <v>19459.02</v>
      </c>
      <c r="AT399" s="43">
        <v>18097.09</v>
      </c>
      <c r="AU399" s="43">
        <v>20908.43</v>
      </c>
      <c r="AV399" s="43">
        <v>17232.5</v>
      </c>
      <c r="AW399" s="43">
        <v>18505.88</v>
      </c>
      <c r="AX399" s="43">
        <v>16625.86</v>
      </c>
      <c r="AY399" s="43">
        <v>92767.81</v>
      </c>
      <c r="AZ399" s="43">
        <v>87425.05</v>
      </c>
      <c r="BA399" s="43">
        <v>98758.1</v>
      </c>
      <c r="BB399" s="43">
        <v>98024.14</v>
      </c>
      <c r="BC399" s="43">
        <v>90379.08</v>
      </c>
      <c r="BD399" s="43">
        <v>88220.65</v>
      </c>
      <c r="BE399" s="38"/>
      <c r="BF399" s="38"/>
      <c r="BG399" s="38"/>
      <c r="BH399" s="38"/>
      <c r="BI399" s="38"/>
      <c r="BJ399" s="38"/>
    </row>
    <row r="400" spans="2:62" x14ac:dyDescent="0.25">
      <c r="B400" s="43">
        <v>40</v>
      </c>
      <c r="C400" s="43">
        <v>19170.810000000001</v>
      </c>
      <c r="D400" s="43">
        <v>19842.759999999998</v>
      </c>
      <c r="E400" s="43">
        <v>22093.919999999998</v>
      </c>
      <c r="F400" s="43">
        <v>17570.8</v>
      </c>
      <c r="G400" s="43">
        <v>20957.48</v>
      </c>
      <c r="H400" s="43">
        <v>19055.919999999998</v>
      </c>
      <c r="I400" s="43">
        <v>20250.28</v>
      </c>
      <c r="J400" s="43">
        <v>24065.01</v>
      </c>
      <c r="K400" s="43">
        <v>23711.29</v>
      </c>
      <c r="L400" s="43">
        <v>23283.26</v>
      </c>
      <c r="M400" s="43">
        <v>20370.93</v>
      </c>
      <c r="N400" s="43">
        <v>18409.66</v>
      </c>
      <c r="O400" s="43">
        <v>16480.16</v>
      </c>
      <c r="P400" s="43">
        <v>16918.990000000002</v>
      </c>
      <c r="Q400" s="43">
        <v>15481.48</v>
      </c>
      <c r="R400" s="43">
        <v>16687.439999999999</v>
      </c>
      <c r="S400" s="43">
        <v>16483.61</v>
      </c>
      <c r="T400" s="43">
        <v>15334.47</v>
      </c>
      <c r="U400" s="43">
        <v>15962.63</v>
      </c>
      <c r="V400" s="43">
        <v>18064.71</v>
      </c>
      <c r="W400" s="43">
        <v>19223.740000000002</v>
      </c>
      <c r="X400" s="43">
        <v>14417.1</v>
      </c>
      <c r="Y400" s="43">
        <v>17745.88</v>
      </c>
      <c r="Z400" s="43">
        <v>18740.41</v>
      </c>
      <c r="AA400" s="43">
        <v>22446.49</v>
      </c>
      <c r="AB400" s="43">
        <v>21352.73</v>
      </c>
      <c r="AC400" s="43">
        <v>23392.83</v>
      </c>
      <c r="AD400" s="43">
        <v>16436.009999999998</v>
      </c>
      <c r="AE400" s="43">
        <v>16966.490000000002</v>
      </c>
      <c r="AF400" s="43">
        <v>18260.96</v>
      </c>
      <c r="AG400" s="43">
        <v>19734.61</v>
      </c>
      <c r="AH400" s="43">
        <v>19254</v>
      </c>
      <c r="AI400" s="43">
        <v>21705.06</v>
      </c>
      <c r="AJ400" s="43">
        <v>22433.91</v>
      </c>
      <c r="AK400" s="43">
        <v>16877.740000000002</v>
      </c>
      <c r="AL400" s="43">
        <v>14758.21</v>
      </c>
      <c r="AM400" s="43">
        <v>18846.18</v>
      </c>
      <c r="AN400" s="43">
        <v>17127.43</v>
      </c>
      <c r="AO400" s="43">
        <v>18311.77</v>
      </c>
      <c r="AP400" s="43">
        <v>15798.34</v>
      </c>
      <c r="AQ400" s="43">
        <v>15131.72</v>
      </c>
      <c r="AR400" s="43">
        <v>12913.28</v>
      </c>
      <c r="AS400" s="43">
        <v>19289.03</v>
      </c>
      <c r="AT400" s="43">
        <v>18278.03</v>
      </c>
      <c r="AU400" s="43">
        <v>21199.58</v>
      </c>
      <c r="AV400" s="43">
        <v>17432.28</v>
      </c>
      <c r="AW400" s="43">
        <v>18407.439999999999</v>
      </c>
      <c r="AX400" s="43">
        <v>16299.06</v>
      </c>
      <c r="AY400" s="43">
        <v>91751.7</v>
      </c>
      <c r="AZ400" s="43">
        <v>87136.2</v>
      </c>
      <c r="BA400" s="43">
        <v>99828.01</v>
      </c>
      <c r="BB400" s="43">
        <v>95599.94</v>
      </c>
      <c r="BC400" s="43">
        <v>89105.4</v>
      </c>
      <c r="BD400" s="43">
        <v>88525.53</v>
      </c>
      <c r="BE400" s="38"/>
      <c r="BF400" s="38"/>
      <c r="BG400" s="38"/>
      <c r="BH400" s="38"/>
      <c r="BI400" s="38"/>
      <c r="BJ400" s="38"/>
    </row>
    <row r="401" spans="1:62" x14ac:dyDescent="0.25">
      <c r="B401" s="43">
        <v>44</v>
      </c>
      <c r="C401" s="43">
        <v>20676.71</v>
      </c>
      <c r="D401" s="43">
        <v>20996.87</v>
      </c>
      <c r="E401" s="43">
        <v>23392.9</v>
      </c>
      <c r="F401" s="43">
        <v>19011.03</v>
      </c>
      <c r="G401" s="43">
        <v>22796.81</v>
      </c>
      <c r="H401" s="43">
        <v>20489.12</v>
      </c>
      <c r="I401" s="43">
        <v>21661.55</v>
      </c>
      <c r="J401" s="43">
        <v>25395.5</v>
      </c>
      <c r="K401" s="43">
        <v>25322.12</v>
      </c>
      <c r="L401" s="43">
        <v>25014.44</v>
      </c>
      <c r="M401" s="43">
        <v>21870.94</v>
      </c>
      <c r="N401" s="43">
        <v>20107.62</v>
      </c>
      <c r="O401" s="43">
        <v>17747.560000000001</v>
      </c>
      <c r="P401" s="43">
        <v>17760.990000000002</v>
      </c>
      <c r="Q401" s="43">
        <v>16618.509999999998</v>
      </c>
      <c r="R401" s="43">
        <v>17969.68</v>
      </c>
      <c r="S401" s="43">
        <v>17867.78</v>
      </c>
      <c r="T401" s="43">
        <v>16952.11</v>
      </c>
      <c r="U401" s="43">
        <v>17279.2</v>
      </c>
      <c r="V401" s="43">
        <v>19129.29</v>
      </c>
      <c r="W401" s="43">
        <v>20677.580000000002</v>
      </c>
      <c r="X401" s="43">
        <v>15789.93</v>
      </c>
      <c r="Y401" s="43">
        <v>19108.93</v>
      </c>
      <c r="Z401" s="43">
        <v>19869</v>
      </c>
      <c r="AA401" s="43">
        <v>23945.93</v>
      </c>
      <c r="AB401" s="43">
        <v>22614.74</v>
      </c>
      <c r="AC401" s="43">
        <v>24700.54</v>
      </c>
      <c r="AD401" s="43">
        <v>17234.48</v>
      </c>
      <c r="AE401" s="43">
        <v>18354.39</v>
      </c>
      <c r="AF401" s="43">
        <v>19753.97</v>
      </c>
      <c r="AG401" s="43">
        <v>22667.599999999999</v>
      </c>
      <c r="AH401" s="43">
        <v>20599.310000000001</v>
      </c>
      <c r="AI401" s="43">
        <v>23585.48</v>
      </c>
      <c r="AJ401" s="43">
        <v>23908.31</v>
      </c>
      <c r="AK401" s="43">
        <v>18620.95</v>
      </c>
      <c r="AL401" s="43">
        <v>16775.27</v>
      </c>
      <c r="AM401" s="43">
        <v>20020.150000000001</v>
      </c>
      <c r="AN401" s="43">
        <v>18663.439999999999</v>
      </c>
      <c r="AO401" s="43">
        <v>19051.04</v>
      </c>
      <c r="AP401" s="43">
        <v>16739.560000000001</v>
      </c>
      <c r="AQ401" s="43">
        <v>16137.23</v>
      </c>
      <c r="AR401" s="43">
        <v>13985.83</v>
      </c>
      <c r="AS401" s="43">
        <v>20307.68</v>
      </c>
      <c r="AT401" s="43">
        <v>19488.79</v>
      </c>
      <c r="AU401" s="43">
        <v>22912.67</v>
      </c>
      <c r="AV401" s="43">
        <v>18528.91</v>
      </c>
      <c r="AW401" s="43">
        <v>19918.05</v>
      </c>
      <c r="AX401" s="43">
        <v>17462.75</v>
      </c>
      <c r="AY401" s="43">
        <v>95101.35</v>
      </c>
      <c r="AZ401" s="43">
        <v>89569.96</v>
      </c>
      <c r="BA401" s="43">
        <v>102762.6</v>
      </c>
      <c r="BB401" s="43">
        <v>100563.4</v>
      </c>
      <c r="BC401" s="43">
        <v>93589.51</v>
      </c>
      <c r="BD401" s="43">
        <v>92349.81</v>
      </c>
      <c r="BE401" s="38"/>
      <c r="BF401" s="38"/>
      <c r="BG401" s="38"/>
      <c r="BH401" s="38"/>
      <c r="BI401" s="38"/>
      <c r="BJ401" s="38"/>
    </row>
    <row r="402" spans="1:62" x14ac:dyDescent="0.25">
      <c r="B402" s="43">
        <v>48</v>
      </c>
      <c r="C402" s="43">
        <v>20792.03</v>
      </c>
      <c r="D402" s="43">
        <v>21154.99</v>
      </c>
      <c r="E402" s="43">
        <v>23503.919999999998</v>
      </c>
      <c r="F402" s="43">
        <v>19135.650000000001</v>
      </c>
      <c r="G402" s="43">
        <v>23001.22</v>
      </c>
      <c r="H402" s="43">
        <v>20712.689999999999</v>
      </c>
      <c r="I402" s="43">
        <v>22145.919999999998</v>
      </c>
      <c r="J402" s="43">
        <v>25715.87</v>
      </c>
      <c r="K402" s="43">
        <v>25512.880000000001</v>
      </c>
      <c r="L402" s="43">
        <v>24997.55</v>
      </c>
      <c r="M402" s="43">
        <v>21982.38</v>
      </c>
      <c r="N402" s="43">
        <v>20302.349999999999</v>
      </c>
      <c r="O402" s="43">
        <v>17795.61</v>
      </c>
      <c r="P402" s="43">
        <v>17752.64</v>
      </c>
      <c r="Q402" s="43">
        <v>16548.82</v>
      </c>
      <c r="R402" s="43">
        <v>18055.689999999999</v>
      </c>
      <c r="S402" s="43">
        <v>17656.189999999999</v>
      </c>
      <c r="T402" s="43">
        <v>17112.41</v>
      </c>
      <c r="U402" s="43">
        <v>17444.5</v>
      </c>
      <c r="V402" s="43">
        <v>19675.759999999998</v>
      </c>
      <c r="W402" s="43">
        <v>20743.8</v>
      </c>
      <c r="X402" s="43">
        <v>16166.56</v>
      </c>
      <c r="Y402" s="43">
        <v>19310.990000000002</v>
      </c>
      <c r="Z402" s="43">
        <v>19693.03</v>
      </c>
      <c r="AA402" s="43">
        <v>23688.85</v>
      </c>
      <c r="AB402" s="43">
        <v>22466.67</v>
      </c>
      <c r="AC402" s="43">
        <v>24527.79</v>
      </c>
      <c r="AD402" s="43">
        <v>17627.86</v>
      </c>
      <c r="AE402" s="43">
        <v>18720.89</v>
      </c>
      <c r="AF402" s="43">
        <v>19867.36</v>
      </c>
      <c r="AG402" s="43">
        <v>22880</v>
      </c>
      <c r="AH402" s="43">
        <v>21058.25</v>
      </c>
      <c r="AI402" s="43">
        <v>23386.74</v>
      </c>
      <c r="AJ402" s="43">
        <v>24205.87</v>
      </c>
      <c r="AK402" s="43">
        <v>19084.32</v>
      </c>
      <c r="AL402" s="43">
        <v>17358.62</v>
      </c>
      <c r="AM402" s="43">
        <v>19864.05</v>
      </c>
      <c r="AN402" s="43">
        <v>18149.04</v>
      </c>
      <c r="AO402" s="43">
        <v>19363.87</v>
      </c>
      <c r="AP402" s="43">
        <v>16555.330000000002</v>
      </c>
      <c r="AQ402" s="43">
        <v>15771.89</v>
      </c>
      <c r="AR402" s="43">
        <v>13658.44</v>
      </c>
      <c r="AS402" s="43">
        <v>20813.37</v>
      </c>
      <c r="AT402" s="43">
        <v>19722.39</v>
      </c>
      <c r="AU402" s="43">
        <v>22950.47</v>
      </c>
      <c r="AV402" s="43">
        <v>18665.580000000002</v>
      </c>
      <c r="AW402" s="43">
        <v>19916.759999999998</v>
      </c>
      <c r="AX402" s="43">
        <v>17814.43</v>
      </c>
      <c r="AY402" s="43">
        <v>94806.04</v>
      </c>
      <c r="AZ402" s="43">
        <v>90103.18</v>
      </c>
      <c r="BA402" s="43">
        <v>103620.2</v>
      </c>
      <c r="BB402" s="43">
        <v>99691.02</v>
      </c>
      <c r="BC402" s="43">
        <v>93341.09</v>
      </c>
      <c r="BD402" s="43">
        <v>92536.87</v>
      </c>
      <c r="BE402" s="38"/>
      <c r="BF402" s="38"/>
      <c r="BG402" s="38"/>
      <c r="BH402" s="38"/>
      <c r="BI402" s="38"/>
      <c r="BJ402" s="38"/>
    </row>
    <row r="403" spans="1:62" x14ac:dyDescent="0.25">
      <c r="B403" s="43">
        <v>52</v>
      </c>
      <c r="C403" s="43">
        <v>21510.29</v>
      </c>
      <c r="D403" s="43">
        <v>21874.68</v>
      </c>
      <c r="E403" s="43">
        <v>24567.19</v>
      </c>
      <c r="F403" s="43">
        <v>20361.37</v>
      </c>
      <c r="G403" s="43">
        <v>24214.43</v>
      </c>
      <c r="H403" s="43">
        <v>22086.18</v>
      </c>
      <c r="I403" s="43">
        <v>23157.919999999998</v>
      </c>
      <c r="J403" s="43">
        <v>26557.49</v>
      </c>
      <c r="K403" s="43">
        <v>26729.5</v>
      </c>
      <c r="L403" s="43">
        <v>26237.43</v>
      </c>
      <c r="M403" s="43">
        <v>23595</v>
      </c>
      <c r="N403" s="43">
        <v>21883.22</v>
      </c>
      <c r="O403" s="43">
        <v>18414.7</v>
      </c>
      <c r="P403" s="43">
        <v>18336.34</v>
      </c>
      <c r="Q403" s="43">
        <v>17325.16</v>
      </c>
      <c r="R403" s="43">
        <v>18543.77</v>
      </c>
      <c r="S403" s="43">
        <v>18544.73</v>
      </c>
      <c r="T403" s="43">
        <v>17710.72</v>
      </c>
      <c r="U403" s="43">
        <v>18776.57</v>
      </c>
      <c r="V403" s="43">
        <v>20578.71</v>
      </c>
      <c r="W403" s="43">
        <v>21619.8</v>
      </c>
      <c r="X403" s="43">
        <v>16919.36</v>
      </c>
      <c r="Y403" s="43">
        <v>20347.04</v>
      </c>
      <c r="Z403" s="43">
        <v>21066.12</v>
      </c>
      <c r="AA403" s="43">
        <v>25022.83</v>
      </c>
      <c r="AB403" s="43">
        <v>23685.53</v>
      </c>
      <c r="AC403" s="43">
        <v>25691.32</v>
      </c>
      <c r="AD403" s="43">
        <v>18591.11</v>
      </c>
      <c r="AE403" s="43">
        <v>20026.23</v>
      </c>
      <c r="AF403" s="43">
        <v>20793.02</v>
      </c>
      <c r="AG403" s="43">
        <v>23820.01</v>
      </c>
      <c r="AH403" s="43">
        <v>22231.46</v>
      </c>
      <c r="AI403" s="43">
        <v>24937.919999999998</v>
      </c>
      <c r="AJ403" s="43">
        <v>25724.84</v>
      </c>
      <c r="AK403" s="43">
        <v>20870.009999999998</v>
      </c>
      <c r="AL403" s="43">
        <v>19015.990000000002</v>
      </c>
      <c r="AM403" s="43">
        <v>20844.900000000001</v>
      </c>
      <c r="AN403" s="43">
        <v>19064.27</v>
      </c>
      <c r="AO403" s="43">
        <v>20277.91</v>
      </c>
      <c r="AP403" s="43">
        <v>17437.64</v>
      </c>
      <c r="AQ403" s="43">
        <v>16849.7</v>
      </c>
      <c r="AR403" s="43">
        <v>14824.45</v>
      </c>
      <c r="AS403" s="43">
        <v>21820.02</v>
      </c>
      <c r="AT403" s="43">
        <v>20873.95</v>
      </c>
      <c r="AU403" s="43">
        <v>24041.77</v>
      </c>
      <c r="AV403" s="43">
        <v>19942.8</v>
      </c>
      <c r="AW403" s="43">
        <v>21011.54</v>
      </c>
      <c r="AX403" s="43">
        <v>18815.650000000001</v>
      </c>
      <c r="AY403" s="43">
        <v>97781.18</v>
      </c>
      <c r="AZ403" s="43">
        <v>94104.85</v>
      </c>
      <c r="BA403" s="43">
        <v>104685.4</v>
      </c>
      <c r="BB403" s="43">
        <v>102525.6</v>
      </c>
      <c r="BC403" s="43">
        <v>96282.14</v>
      </c>
      <c r="BD403" s="43">
        <v>96456.98</v>
      </c>
      <c r="BE403" s="38"/>
      <c r="BF403" s="38"/>
      <c r="BG403" s="38"/>
      <c r="BH403" s="38"/>
      <c r="BI403" s="38"/>
      <c r="BJ403" s="38"/>
    </row>
    <row r="404" spans="1:62" x14ac:dyDescent="0.25">
      <c r="B404" s="43">
        <v>56</v>
      </c>
      <c r="C404" s="43">
        <v>22377.48</v>
      </c>
      <c r="D404" s="43">
        <v>22955.040000000001</v>
      </c>
      <c r="E404" s="43">
        <v>25345.74</v>
      </c>
      <c r="F404" s="43">
        <v>21584.11</v>
      </c>
      <c r="G404" s="43">
        <v>25008.03</v>
      </c>
      <c r="H404" s="43">
        <v>22626.73</v>
      </c>
      <c r="I404" s="43">
        <v>23894.32</v>
      </c>
      <c r="J404" s="43">
        <v>27448.77</v>
      </c>
      <c r="K404" s="43">
        <v>27410.52</v>
      </c>
      <c r="L404" s="43">
        <v>27057.06</v>
      </c>
      <c r="M404" s="43">
        <v>24771.4</v>
      </c>
      <c r="N404" s="43">
        <v>22454.23</v>
      </c>
      <c r="O404" s="43">
        <v>18772.900000000001</v>
      </c>
      <c r="P404" s="43">
        <v>18872.939999999999</v>
      </c>
      <c r="Q404" s="43">
        <v>17841.830000000002</v>
      </c>
      <c r="R404" s="43">
        <v>19565.68</v>
      </c>
      <c r="S404" s="43">
        <v>18978.27</v>
      </c>
      <c r="T404" s="43">
        <v>17940.240000000002</v>
      </c>
      <c r="U404" s="43">
        <v>19113.080000000002</v>
      </c>
      <c r="V404" s="43">
        <v>20955.29</v>
      </c>
      <c r="W404" s="43">
        <v>22381</v>
      </c>
      <c r="X404" s="43">
        <v>17596.14</v>
      </c>
      <c r="Y404" s="43">
        <v>21125.29</v>
      </c>
      <c r="Z404" s="43">
        <v>21579.98</v>
      </c>
      <c r="AA404" s="43">
        <v>25861.66</v>
      </c>
      <c r="AB404" s="43">
        <v>24485.83</v>
      </c>
      <c r="AC404" s="43">
        <v>26386.02</v>
      </c>
      <c r="AD404" s="43">
        <v>19351.009999999998</v>
      </c>
      <c r="AE404" s="43">
        <v>20928.71</v>
      </c>
      <c r="AF404" s="43">
        <v>21273.26</v>
      </c>
      <c r="AG404" s="43">
        <v>24128.99</v>
      </c>
      <c r="AH404" s="43">
        <v>23145.360000000001</v>
      </c>
      <c r="AI404" s="43">
        <v>25947.95</v>
      </c>
      <c r="AJ404" s="43">
        <v>26464.15</v>
      </c>
      <c r="AK404" s="43">
        <v>21537.93</v>
      </c>
      <c r="AL404" s="43">
        <v>19859.46</v>
      </c>
      <c r="AM404" s="43">
        <v>21381.33</v>
      </c>
      <c r="AN404" s="43">
        <v>19778.259999999998</v>
      </c>
      <c r="AO404" s="43">
        <v>20671.8</v>
      </c>
      <c r="AP404" s="43">
        <v>18191.03</v>
      </c>
      <c r="AQ404" s="43">
        <v>17370.37</v>
      </c>
      <c r="AR404" s="43">
        <v>15126.31</v>
      </c>
      <c r="AS404" s="43">
        <v>22459.73</v>
      </c>
      <c r="AT404" s="43">
        <v>21560.43</v>
      </c>
      <c r="AU404" s="43">
        <v>24739.82</v>
      </c>
      <c r="AV404" s="43">
        <v>20377.400000000001</v>
      </c>
      <c r="AW404" s="43">
        <v>21861.21</v>
      </c>
      <c r="AX404" s="43">
        <v>19791.919999999998</v>
      </c>
      <c r="AY404" s="43">
        <v>98619.35</v>
      </c>
      <c r="AZ404" s="43">
        <v>95160.11</v>
      </c>
      <c r="BA404" s="43">
        <v>105620.1</v>
      </c>
      <c r="BB404" s="43">
        <v>105168.8</v>
      </c>
      <c r="BC404" s="43">
        <v>96751.42</v>
      </c>
      <c r="BD404" s="43">
        <v>95747.53</v>
      </c>
      <c r="BE404" s="38"/>
      <c r="BF404" s="38"/>
      <c r="BG404" s="38"/>
      <c r="BH404" s="38"/>
      <c r="BI404" s="38"/>
      <c r="BJ404" s="38"/>
    </row>
    <row r="405" spans="1:62" x14ac:dyDescent="0.25">
      <c r="B405" s="43">
        <v>60</v>
      </c>
      <c r="C405" s="43">
        <v>23003.88</v>
      </c>
      <c r="D405" s="43">
        <v>23620.639999999999</v>
      </c>
      <c r="E405" s="43">
        <v>25737.63</v>
      </c>
      <c r="F405" s="43">
        <v>22294.93</v>
      </c>
      <c r="G405" s="43">
        <v>25531.279999999999</v>
      </c>
      <c r="H405" s="43">
        <v>23327.83</v>
      </c>
      <c r="I405" s="43">
        <v>24476.84</v>
      </c>
      <c r="J405" s="43">
        <v>27714.42</v>
      </c>
      <c r="K405" s="43">
        <v>28225.5</v>
      </c>
      <c r="L405" s="43">
        <v>27802.41</v>
      </c>
      <c r="M405" s="43">
        <v>25689.93</v>
      </c>
      <c r="N405" s="43">
        <v>23178.11</v>
      </c>
      <c r="O405" s="43">
        <v>19021.240000000002</v>
      </c>
      <c r="P405" s="43">
        <v>19047.78</v>
      </c>
      <c r="Q405" s="43">
        <v>18099.439999999999</v>
      </c>
      <c r="R405" s="43">
        <v>20093.740000000002</v>
      </c>
      <c r="S405" s="43">
        <v>19654.48</v>
      </c>
      <c r="T405" s="43">
        <v>18371.93</v>
      </c>
      <c r="U405" s="43">
        <v>20042.55</v>
      </c>
      <c r="V405" s="43">
        <v>21404.83</v>
      </c>
      <c r="W405" s="43">
        <v>22640.42</v>
      </c>
      <c r="X405" s="43">
        <v>17888.52</v>
      </c>
      <c r="Y405" s="43">
        <v>21673.74</v>
      </c>
      <c r="Z405" s="43">
        <v>22481.61</v>
      </c>
      <c r="AA405" s="43">
        <v>26429.85</v>
      </c>
      <c r="AB405" s="43">
        <v>24783.07</v>
      </c>
      <c r="AC405" s="43">
        <v>26878.75</v>
      </c>
      <c r="AD405" s="43">
        <v>20319.849999999999</v>
      </c>
      <c r="AE405" s="43">
        <v>21595.99</v>
      </c>
      <c r="AF405" s="43">
        <v>22041.16</v>
      </c>
      <c r="AG405" s="43">
        <v>24511.99</v>
      </c>
      <c r="AH405" s="43">
        <v>23885.39</v>
      </c>
      <c r="AI405" s="43">
        <v>26628.69</v>
      </c>
      <c r="AJ405" s="43">
        <v>27416.560000000001</v>
      </c>
      <c r="AK405" s="43">
        <v>22571.24</v>
      </c>
      <c r="AL405" s="43">
        <v>20821.009999999998</v>
      </c>
      <c r="AM405" s="43">
        <v>21582.400000000001</v>
      </c>
      <c r="AN405" s="43">
        <v>19998.95</v>
      </c>
      <c r="AO405" s="43">
        <v>20906.95</v>
      </c>
      <c r="AP405" s="43">
        <v>18367.759999999998</v>
      </c>
      <c r="AQ405" s="43">
        <v>17795.060000000001</v>
      </c>
      <c r="AR405" s="43">
        <v>15677.43</v>
      </c>
      <c r="AS405" s="43">
        <v>23353.38</v>
      </c>
      <c r="AT405" s="43">
        <v>22305.279999999999</v>
      </c>
      <c r="AU405" s="43">
        <v>25081.84</v>
      </c>
      <c r="AV405" s="43">
        <v>20814.2</v>
      </c>
      <c r="AW405" s="43">
        <v>22516.959999999999</v>
      </c>
      <c r="AX405" s="43">
        <v>20198.419999999998</v>
      </c>
      <c r="AY405" s="43">
        <v>99438.49</v>
      </c>
      <c r="AZ405" s="43">
        <v>95500.98</v>
      </c>
      <c r="BA405" s="43">
        <v>104576.6</v>
      </c>
      <c r="BB405" s="43">
        <v>105258.5</v>
      </c>
      <c r="BC405" s="43">
        <v>95766.33</v>
      </c>
      <c r="BD405" s="43">
        <v>97894.02</v>
      </c>
      <c r="BE405" s="38"/>
      <c r="BF405" s="38"/>
      <c r="BG405" s="38"/>
      <c r="BH405" s="38"/>
      <c r="BI405" s="38"/>
      <c r="BJ405" s="38"/>
    </row>
    <row r="406" spans="1:62" x14ac:dyDescent="0.25">
      <c r="B406" s="43">
        <v>64</v>
      </c>
      <c r="C406" s="43">
        <v>23237.77</v>
      </c>
      <c r="D406" s="43">
        <v>25126.84</v>
      </c>
      <c r="E406" s="43">
        <v>26006.28</v>
      </c>
      <c r="F406" s="43">
        <v>22661.95</v>
      </c>
      <c r="G406" s="43">
        <v>25895.599999999999</v>
      </c>
      <c r="H406" s="43">
        <v>23973.61</v>
      </c>
      <c r="I406" s="43">
        <v>25242.05</v>
      </c>
      <c r="J406" s="43">
        <v>28331</v>
      </c>
      <c r="K406" s="43">
        <v>28643.45</v>
      </c>
      <c r="L406" s="43">
        <v>28395.31</v>
      </c>
      <c r="M406" s="43">
        <v>26061.41</v>
      </c>
      <c r="N406" s="43">
        <v>23515.58</v>
      </c>
      <c r="O406" s="43">
        <v>19239.64</v>
      </c>
      <c r="P406" s="43">
        <v>19585.400000000001</v>
      </c>
      <c r="Q406" s="43">
        <v>18615.3</v>
      </c>
      <c r="R406" s="43">
        <v>20527.099999999999</v>
      </c>
      <c r="S406" s="43">
        <v>20243.689999999999</v>
      </c>
      <c r="T406" s="43">
        <v>18384.21</v>
      </c>
      <c r="U406" s="43">
        <v>20992.78</v>
      </c>
      <c r="V406" s="43">
        <v>21960.59</v>
      </c>
      <c r="W406" s="43">
        <v>23271.08</v>
      </c>
      <c r="X406" s="43">
        <v>18271.95</v>
      </c>
      <c r="Y406" s="43">
        <v>21827.55</v>
      </c>
      <c r="Z406" s="43">
        <v>22479.99</v>
      </c>
      <c r="AA406" s="43">
        <v>26799.83</v>
      </c>
      <c r="AB406" s="43">
        <v>25188.51</v>
      </c>
      <c r="AC406" s="43">
        <v>27231.26</v>
      </c>
      <c r="AD406" s="43">
        <v>21173.41</v>
      </c>
      <c r="AE406" s="43">
        <v>22577.360000000001</v>
      </c>
      <c r="AF406" s="43">
        <v>22621.72</v>
      </c>
      <c r="AG406" s="43">
        <v>25212.87</v>
      </c>
      <c r="AH406" s="43">
        <v>24314.639999999999</v>
      </c>
      <c r="AI406" s="43">
        <v>27058.31</v>
      </c>
      <c r="AJ406" s="43">
        <v>27948.83</v>
      </c>
      <c r="AK406" s="43">
        <v>23067.08</v>
      </c>
      <c r="AL406" s="43">
        <v>21401.25</v>
      </c>
      <c r="AM406" s="43">
        <v>21800.92</v>
      </c>
      <c r="AN406" s="43">
        <v>20242.259999999998</v>
      </c>
      <c r="AO406" s="43">
        <v>21497.52</v>
      </c>
      <c r="AP406" s="43">
        <v>18723.21</v>
      </c>
      <c r="AQ406" s="43">
        <v>17938.12</v>
      </c>
      <c r="AR406" s="43">
        <v>15877.77</v>
      </c>
      <c r="AS406" s="43">
        <v>23662.16</v>
      </c>
      <c r="AT406" s="43">
        <v>22753.82</v>
      </c>
      <c r="AU406" s="43">
        <v>25309.08</v>
      </c>
      <c r="AV406" s="43">
        <v>20885.09</v>
      </c>
      <c r="AW406" s="43">
        <v>22910.59</v>
      </c>
      <c r="AX406" s="43">
        <v>20714.25</v>
      </c>
      <c r="AY406" s="43">
        <v>98338.14</v>
      </c>
      <c r="AZ406" s="43">
        <v>95361.41</v>
      </c>
      <c r="BA406" s="43">
        <v>106407.9</v>
      </c>
      <c r="BB406" s="43">
        <v>105911.3</v>
      </c>
      <c r="BC406" s="43">
        <v>98525.17</v>
      </c>
      <c r="BD406" s="43">
        <v>98683.97</v>
      </c>
      <c r="BE406" s="38"/>
      <c r="BF406" s="38"/>
      <c r="BG406" s="38"/>
      <c r="BH406" s="38"/>
      <c r="BI406" s="38"/>
      <c r="BJ406" s="38"/>
    </row>
    <row r="407" spans="1:62" x14ac:dyDescent="0.25">
      <c r="B407" s="43">
        <v>68</v>
      </c>
      <c r="C407" s="43">
        <v>23867.03</v>
      </c>
      <c r="D407" s="43">
        <v>25419.52</v>
      </c>
      <c r="E407" s="43">
        <v>26263.55</v>
      </c>
      <c r="F407" s="43">
        <v>23284.61</v>
      </c>
      <c r="G407" s="43">
        <v>26460.65</v>
      </c>
      <c r="H407" s="43">
        <v>24417.41</v>
      </c>
      <c r="I407" s="43">
        <v>26153.14</v>
      </c>
      <c r="J407" s="43">
        <v>28633.72</v>
      </c>
      <c r="K407" s="43">
        <v>28837.93</v>
      </c>
      <c r="L407" s="43">
        <v>28676.21</v>
      </c>
      <c r="M407" s="43">
        <v>26372.97</v>
      </c>
      <c r="N407" s="43">
        <v>23750.79</v>
      </c>
      <c r="O407" s="43">
        <v>19315.75</v>
      </c>
      <c r="P407" s="43">
        <v>19585.72</v>
      </c>
      <c r="Q407" s="43">
        <v>18986.07</v>
      </c>
      <c r="R407" s="43">
        <v>20421.73</v>
      </c>
      <c r="S407" s="43">
        <v>20952.95</v>
      </c>
      <c r="T407" s="43">
        <v>18301.96</v>
      </c>
      <c r="U407" s="43">
        <v>21221.5</v>
      </c>
      <c r="V407" s="43">
        <v>22203.46</v>
      </c>
      <c r="W407" s="43">
        <v>23572.49</v>
      </c>
      <c r="X407" s="43">
        <v>18304.93</v>
      </c>
      <c r="Y407" s="43">
        <v>22283.54</v>
      </c>
      <c r="Z407" s="43">
        <v>23141.74</v>
      </c>
      <c r="AA407" s="43">
        <v>26919.74</v>
      </c>
      <c r="AB407" s="43">
        <v>25392.240000000002</v>
      </c>
      <c r="AC407" s="43">
        <v>27126.59</v>
      </c>
      <c r="AD407" s="43">
        <v>21689.69</v>
      </c>
      <c r="AE407" s="43">
        <v>22920.41</v>
      </c>
      <c r="AF407" s="43">
        <v>22772.07</v>
      </c>
      <c r="AG407" s="43">
        <v>25762.29</v>
      </c>
      <c r="AH407" s="43">
        <v>24683.439999999999</v>
      </c>
      <c r="AI407" s="43">
        <v>28412.12</v>
      </c>
      <c r="AJ407" s="43">
        <v>28225.53</v>
      </c>
      <c r="AK407" s="43">
        <v>23289.360000000001</v>
      </c>
      <c r="AL407" s="43">
        <v>21442.1</v>
      </c>
      <c r="AM407" s="43">
        <v>21903.22</v>
      </c>
      <c r="AN407" s="43">
        <v>20275.939999999999</v>
      </c>
      <c r="AO407" s="43">
        <v>21388.46</v>
      </c>
      <c r="AP407" s="43">
        <v>18951.900000000001</v>
      </c>
      <c r="AQ407" s="43">
        <v>18080.3</v>
      </c>
      <c r="AR407" s="43">
        <v>16134.44</v>
      </c>
      <c r="AS407" s="43">
        <v>23575.84</v>
      </c>
      <c r="AT407" s="43">
        <v>22679.3</v>
      </c>
      <c r="AU407" s="43">
        <v>25499.96</v>
      </c>
      <c r="AV407" s="43">
        <v>21031.49</v>
      </c>
      <c r="AW407" s="43">
        <v>23236.560000000001</v>
      </c>
      <c r="AX407" s="43">
        <v>20657.12</v>
      </c>
      <c r="AY407" s="43">
        <v>98523.49</v>
      </c>
      <c r="AZ407" s="43">
        <v>94503.69</v>
      </c>
      <c r="BA407" s="43">
        <v>104987.1</v>
      </c>
      <c r="BB407" s="43">
        <v>106038.7</v>
      </c>
      <c r="BC407" s="43">
        <v>96795.24</v>
      </c>
      <c r="BD407" s="43">
        <v>97924.800000000003</v>
      </c>
      <c r="BE407" s="38"/>
      <c r="BF407" s="38"/>
      <c r="BG407" s="38"/>
      <c r="BH407" s="38"/>
      <c r="BI407" s="38"/>
      <c r="BJ407" s="38"/>
    </row>
    <row r="408" spans="1:62" x14ac:dyDescent="0.25">
      <c r="H408" t="s">
        <v>150</v>
      </c>
      <c r="N408" t="s">
        <v>150</v>
      </c>
      <c r="T408" t="s">
        <v>150</v>
      </c>
      <c r="Z408" t="s">
        <v>150</v>
      </c>
      <c r="AF408" t="s">
        <v>150</v>
      </c>
      <c r="AL408" t="s">
        <v>150</v>
      </c>
      <c r="AR408" t="s">
        <v>150</v>
      </c>
      <c r="AX408" t="s">
        <v>150</v>
      </c>
    </row>
    <row r="414" spans="1:62" ht="15.75" x14ac:dyDescent="0.25">
      <c r="A414" s="44"/>
      <c r="B414" s="67" t="s">
        <v>76</v>
      </c>
      <c r="C414" s="67"/>
      <c r="D414" s="67"/>
      <c r="L414" s="67" t="s">
        <v>77</v>
      </c>
      <c r="M414" s="67"/>
      <c r="N414" s="67"/>
      <c r="O414" s="67"/>
      <c r="P414" s="67"/>
    </row>
    <row r="415" spans="1:62" x14ac:dyDescent="0.25">
      <c r="B415" s="68" t="s">
        <v>78</v>
      </c>
      <c r="C415" s="68"/>
      <c r="D415" s="68"/>
      <c r="F415" s="51" t="s">
        <v>84</v>
      </c>
      <c r="G415" s="52"/>
      <c r="L415" s="45" t="s">
        <v>79</v>
      </c>
      <c r="M415" s="82" t="s">
        <v>80</v>
      </c>
      <c r="N415" s="83"/>
      <c r="O415" s="83"/>
      <c r="P415" s="84"/>
    </row>
    <row r="416" spans="1:62" x14ac:dyDescent="0.25">
      <c r="B416" s="37"/>
      <c r="C416" s="37"/>
      <c r="D416" s="40" t="s">
        <v>44</v>
      </c>
      <c r="F416" s="51" t="s">
        <v>85</v>
      </c>
      <c r="G416" s="53">
        <v>2.1339999999999999</v>
      </c>
      <c r="L416" s="46">
        <v>1000</v>
      </c>
      <c r="M416" s="32">
        <v>12.947380000000001</v>
      </c>
      <c r="N416" s="32">
        <v>16.021419999999999</v>
      </c>
      <c r="O416" s="32">
        <v>16.29346</v>
      </c>
      <c r="P416" s="32">
        <v>13.518660000000001</v>
      </c>
    </row>
    <row r="417" spans="1:16" x14ac:dyDescent="0.25">
      <c r="B417" s="1" t="s">
        <v>35</v>
      </c>
      <c r="C417" s="1" t="s">
        <v>40</v>
      </c>
      <c r="D417" s="1" t="s">
        <v>40</v>
      </c>
      <c r="F417" s="51" t="s">
        <v>86</v>
      </c>
      <c r="G417" s="53">
        <v>0.13600000000000001</v>
      </c>
      <c r="L417" s="46">
        <v>333.33330000000001</v>
      </c>
      <c r="M417" s="32">
        <v>2.8275100000000002</v>
      </c>
      <c r="N417" s="32">
        <v>1.65774</v>
      </c>
      <c r="O417" s="32">
        <v>1.4129050000000001</v>
      </c>
      <c r="P417" s="32">
        <v>3.0451410000000001</v>
      </c>
    </row>
    <row r="418" spans="1:16" x14ac:dyDescent="0.25">
      <c r="B418" s="21">
        <v>31.148542999999997</v>
      </c>
      <c r="C418" s="21">
        <v>46.909569000000005</v>
      </c>
      <c r="D418" s="21">
        <v>35.076954999999998</v>
      </c>
      <c r="F418" s="51" t="s">
        <v>88</v>
      </c>
      <c r="G418" s="53" t="s">
        <v>95</v>
      </c>
      <c r="L418" s="46">
        <v>111.11109999999999</v>
      </c>
      <c r="M418" s="32">
        <v>-2.69489</v>
      </c>
      <c r="N418" s="32">
        <v>-0.13772000000000001</v>
      </c>
      <c r="O418" s="32">
        <v>-2.8037100000000001</v>
      </c>
      <c r="P418" s="32">
        <v>-1.3346899999999999</v>
      </c>
    </row>
    <row r="419" spans="1:16" x14ac:dyDescent="0.25">
      <c r="B419" s="21">
        <v>37.054073000000002</v>
      </c>
      <c r="C419" s="21">
        <v>35.986280999999998</v>
      </c>
      <c r="D419" s="21">
        <v>37.128096999999997</v>
      </c>
      <c r="L419" s="46">
        <v>37.037039999999998</v>
      </c>
      <c r="M419" s="32">
        <v>-3.9734799999999999</v>
      </c>
      <c r="N419" s="32">
        <v>-2.8853200000000001</v>
      </c>
      <c r="O419" s="32">
        <v>-5.0344300000000004</v>
      </c>
      <c r="P419" s="32">
        <v>-5.1976500000000003</v>
      </c>
    </row>
    <row r="420" spans="1:16" x14ac:dyDescent="0.25">
      <c r="B420" s="21">
        <v>37.654398</v>
      </c>
      <c r="C420" s="21">
        <v>37.864475999999996</v>
      </c>
      <c r="D420" s="21">
        <v>45.321534</v>
      </c>
      <c r="F420" s="51" t="s">
        <v>90</v>
      </c>
      <c r="G420" s="52" t="s">
        <v>91</v>
      </c>
      <c r="H420" s="52"/>
      <c r="L420" s="46">
        <v>12.34568</v>
      </c>
      <c r="M420" s="32">
        <v>-3.7014399999999998</v>
      </c>
      <c r="N420" s="32">
        <v>-3.56542</v>
      </c>
      <c r="O420" s="32">
        <v>-6.3674200000000001</v>
      </c>
      <c r="P420" s="32">
        <v>-3.5110100000000002</v>
      </c>
    </row>
    <row r="421" spans="1:16" x14ac:dyDescent="0.25">
      <c r="B421" s="21">
        <v>28.135537000000003</v>
      </c>
      <c r="C421" s="21">
        <v>38.124327999999998</v>
      </c>
      <c r="D421" s="21">
        <v>28.396345999999998</v>
      </c>
      <c r="F421" s="51" t="s">
        <v>118</v>
      </c>
      <c r="G421" s="53">
        <v>0.3836</v>
      </c>
      <c r="H421" s="53" t="s">
        <v>93</v>
      </c>
      <c r="L421" s="46">
        <v>4.1152259999999998</v>
      </c>
      <c r="M421" s="32">
        <v>-7.4555800000000003</v>
      </c>
      <c r="N421" s="32">
        <v>-4.7079800000000001</v>
      </c>
      <c r="O421" s="32">
        <v>-7.3195600000000001</v>
      </c>
      <c r="P421" s="32">
        <v>-2.6676899999999999</v>
      </c>
    </row>
    <row r="422" spans="1:16" x14ac:dyDescent="0.25">
      <c r="B422" s="21">
        <v>30.913312999999999</v>
      </c>
      <c r="C422" s="21">
        <v>37.408454999999996</v>
      </c>
      <c r="D422" s="21">
        <v>30.138211999999999</v>
      </c>
      <c r="F422" s="51" t="s">
        <v>118</v>
      </c>
      <c r="G422" s="53">
        <v>0.94350000000000001</v>
      </c>
      <c r="H422" s="53" t="s">
        <v>96</v>
      </c>
      <c r="K422" s="47"/>
      <c r="L422" s="46">
        <v>1.371742</v>
      </c>
      <c r="M422" s="32">
        <v>-3.5110100000000002</v>
      </c>
      <c r="N422" s="32">
        <v>-5.90496</v>
      </c>
      <c r="O422" s="32">
        <v>-4.7896000000000001</v>
      </c>
      <c r="P422" s="32">
        <v>-2.7221000000000002</v>
      </c>
    </row>
    <row r="423" spans="1:16" x14ac:dyDescent="0.25">
      <c r="B423" s="21">
        <v>43.068396</v>
      </c>
      <c r="C423" s="21">
        <v>53.528430000000007</v>
      </c>
      <c r="D423" s="21">
        <v>43.073737000000001</v>
      </c>
      <c r="F423" s="51" t="s">
        <v>151</v>
      </c>
      <c r="G423" s="53">
        <v>0.15890000000000001</v>
      </c>
      <c r="H423" s="53" t="s">
        <v>98</v>
      </c>
      <c r="K423" s="47"/>
      <c r="L423" s="46">
        <v>0.45724700000000001</v>
      </c>
      <c r="M423" s="32">
        <v>-2.5588700000000002</v>
      </c>
      <c r="N423" s="32">
        <v>-6.5850600000000004</v>
      </c>
      <c r="O423" s="32">
        <v>-4.8167999999999997</v>
      </c>
      <c r="P423" s="32">
        <v>-4.7896000000000001</v>
      </c>
    </row>
    <row r="424" spans="1:16" x14ac:dyDescent="0.25">
      <c r="B424" s="21">
        <v>36.911059999999999</v>
      </c>
      <c r="C424" s="21">
        <v>35.657986999999999</v>
      </c>
      <c r="D424" s="21">
        <v>30.711108000000003</v>
      </c>
      <c r="K424" s="47"/>
      <c r="L424" s="46">
        <v>0.152416</v>
      </c>
      <c r="M424" s="32">
        <v>-2.5588700000000002</v>
      </c>
      <c r="N424" s="32">
        <v>0.51517500000000005</v>
      </c>
      <c r="O424" s="32">
        <v>-7.6732100000000001</v>
      </c>
      <c r="P424" s="32">
        <v>-5.7689399999999997</v>
      </c>
    </row>
    <row r="425" spans="1:16" x14ac:dyDescent="0.25">
      <c r="B425" s="21">
        <v>47.338375999999997</v>
      </c>
      <c r="C425" s="21">
        <v>43.154075999999996</v>
      </c>
      <c r="D425" s="21">
        <v>38.414180999999999</v>
      </c>
      <c r="K425" s="47"/>
      <c r="L425" s="46">
        <v>5.0805000000000003E-2</v>
      </c>
      <c r="M425" s="32">
        <v>-5.3880800000000004</v>
      </c>
      <c r="N425" s="32">
        <v>-4.24552</v>
      </c>
      <c r="O425" s="32">
        <v>-5.90496</v>
      </c>
      <c r="P425" s="32">
        <v>-3.3205800000000001</v>
      </c>
    </row>
    <row r="426" spans="1:16" x14ac:dyDescent="0.25">
      <c r="B426" s="21">
        <v>35.891492999999997</v>
      </c>
      <c r="C426" s="21">
        <v>29.079660000000004</v>
      </c>
      <c r="D426" s="21">
        <v>29.118726000000002</v>
      </c>
      <c r="K426" s="47"/>
      <c r="L426" s="48" t="s">
        <v>81</v>
      </c>
    </row>
    <row r="427" spans="1:16" x14ac:dyDescent="0.25">
      <c r="B427" s="21">
        <v>33.359273000000002</v>
      </c>
      <c r="C427" s="21">
        <v>34.950108</v>
      </c>
      <c r="D427" s="21">
        <v>32.671813999999998</v>
      </c>
      <c r="K427" s="47"/>
      <c r="L427" s="49">
        <v>50</v>
      </c>
      <c r="M427" s="32">
        <v>98.530990000000003</v>
      </c>
      <c r="N427" s="32">
        <v>93.743099999999998</v>
      </c>
    </row>
    <row r="428" spans="1:16" x14ac:dyDescent="0.25">
      <c r="B428" s="21">
        <v>29.759359999999997</v>
      </c>
      <c r="C428" s="21">
        <v>41.517105999999998</v>
      </c>
      <c r="D428" s="21">
        <v>26.622088000000002</v>
      </c>
      <c r="K428" s="47"/>
      <c r="L428" s="49">
        <v>16.66667</v>
      </c>
      <c r="M428" s="32">
        <v>86.343620000000001</v>
      </c>
      <c r="N428" s="32">
        <v>81.310890000000001</v>
      </c>
    </row>
    <row r="429" spans="1:16" x14ac:dyDescent="0.25">
      <c r="B429" s="14"/>
      <c r="C429" s="14"/>
      <c r="D429" s="14"/>
      <c r="K429" s="47"/>
      <c r="L429" s="49">
        <v>5.555555</v>
      </c>
      <c r="M429" s="32">
        <v>63.02984</v>
      </c>
      <c r="N429" s="32">
        <v>66.267110000000002</v>
      </c>
    </row>
    <row r="430" spans="1:16" x14ac:dyDescent="0.25">
      <c r="A430" s="13" t="s">
        <v>7</v>
      </c>
      <c r="B430" s="5">
        <f>AVERAGE(B418:B428)</f>
        <v>35.566711090909095</v>
      </c>
      <c r="C430" s="5">
        <f>AVERAGE(C418:C428)</f>
        <v>39.470952363636364</v>
      </c>
      <c r="D430" s="5">
        <f>AVERAGE(D418:D428)</f>
        <v>34.242981636363638</v>
      </c>
      <c r="K430" s="47"/>
      <c r="L430" s="49">
        <v>1.8518520000000001</v>
      </c>
      <c r="M430" s="32">
        <v>49.591090000000001</v>
      </c>
      <c r="N430" s="32">
        <v>42.001190000000001</v>
      </c>
    </row>
    <row r="431" spans="1:16" x14ac:dyDescent="0.25">
      <c r="A431" s="13" t="s">
        <v>8</v>
      </c>
      <c r="B431" s="5">
        <f>STDEV(B418:B428)</f>
        <v>5.816576240570857</v>
      </c>
      <c r="C431" s="5">
        <f>STDEV(C418:C428)</f>
        <v>6.5912406143782487</v>
      </c>
      <c r="D431" s="5">
        <f>STDEV(D418:D428)</f>
        <v>6.1436623111182715</v>
      </c>
      <c r="K431" s="47"/>
      <c r="L431" s="49">
        <v>0.61728400000000005</v>
      </c>
      <c r="M431" s="32">
        <v>18.415369999999999</v>
      </c>
      <c r="N431" s="32">
        <v>27.963950000000001</v>
      </c>
    </row>
    <row r="432" spans="1:16" x14ac:dyDescent="0.25">
      <c r="A432" s="13" t="s">
        <v>9</v>
      </c>
      <c r="B432" s="5">
        <f>B431/B433</f>
        <v>0.52877965823371431</v>
      </c>
      <c r="C432" s="5">
        <f>C431/C433</f>
        <v>0.5992036922162044</v>
      </c>
      <c r="D432" s="5">
        <f>D431/D433</f>
        <v>0.55851475555620655</v>
      </c>
      <c r="L432" s="49">
        <v>0.205761</v>
      </c>
      <c r="M432" s="32">
        <v>6.5816549999999996</v>
      </c>
      <c r="N432" s="32">
        <v>6.2280030000000002</v>
      </c>
      <c r="O432" s="50"/>
      <c r="P432" s="50"/>
    </row>
    <row r="433" spans="1:14" x14ac:dyDescent="0.25">
      <c r="A433" s="13" t="s">
        <v>10</v>
      </c>
      <c r="B433" s="6">
        <f>COUNT(B418:B428)</f>
        <v>11</v>
      </c>
      <c r="C433" s="6">
        <f>COUNT(C418:C428)</f>
        <v>11</v>
      </c>
      <c r="D433" s="6">
        <f>COUNT(D418:D428)</f>
        <v>11</v>
      </c>
      <c r="L433" s="49">
        <v>6.8586999999999995E-2</v>
      </c>
      <c r="M433" s="32">
        <v>1.0320499999999999</v>
      </c>
      <c r="N433" s="32">
        <v>-1.6999999999999999E-3</v>
      </c>
    </row>
    <row r="434" spans="1:14" ht="15" customHeight="1" x14ac:dyDescent="0.25">
      <c r="B434" s="9" t="s">
        <v>99</v>
      </c>
      <c r="C434" s="10" t="s">
        <v>100</v>
      </c>
      <c r="D434" s="9" t="s">
        <v>101</v>
      </c>
      <c r="K434" s="47"/>
      <c r="L434" s="49">
        <v>2.2862E-2</v>
      </c>
      <c r="M434" s="32">
        <v>-5.2792700000000004</v>
      </c>
      <c r="N434" s="32">
        <v>-3.1845599999999998</v>
      </c>
    </row>
    <row r="435" spans="1:14" x14ac:dyDescent="0.25">
      <c r="B435" s="9"/>
      <c r="C435" s="10"/>
      <c r="D435" s="9"/>
      <c r="K435" s="47"/>
      <c r="L435" s="49">
        <v>7.6210000000000002E-3</v>
      </c>
      <c r="M435" s="32">
        <v>-4.8984100000000002</v>
      </c>
      <c r="N435" s="32">
        <v>-4.1638999999999999</v>
      </c>
    </row>
    <row r="436" spans="1:14" x14ac:dyDescent="0.25">
      <c r="B436" s="67" t="s">
        <v>76</v>
      </c>
      <c r="C436" s="67"/>
      <c r="D436" s="67"/>
      <c r="K436" s="47"/>
      <c r="L436" s="49">
        <v>2.5400000000000002E-3</v>
      </c>
      <c r="M436" s="32">
        <v>-3.04854</v>
      </c>
      <c r="N436" s="32">
        <v>-2.7765</v>
      </c>
    </row>
    <row r="437" spans="1:14" x14ac:dyDescent="0.25">
      <c r="B437" s="68" t="s">
        <v>82</v>
      </c>
      <c r="C437" s="68"/>
      <c r="D437" s="68"/>
      <c r="F437" s="51" t="s">
        <v>84</v>
      </c>
      <c r="G437" s="52"/>
      <c r="K437" s="47"/>
    </row>
    <row r="438" spans="1:14" x14ac:dyDescent="0.25">
      <c r="B438" s="37"/>
      <c r="C438" s="37"/>
      <c r="D438" s="40" t="s">
        <v>44</v>
      </c>
      <c r="F438" s="51" t="s">
        <v>85</v>
      </c>
      <c r="G438" s="53">
        <v>6.5149999999999997</v>
      </c>
      <c r="K438" s="47"/>
    </row>
    <row r="439" spans="1:14" x14ac:dyDescent="0.25">
      <c r="B439" s="1" t="s">
        <v>35</v>
      </c>
      <c r="C439" s="1" t="s">
        <v>40</v>
      </c>
      <c r="D439" s="1" t="s">
        <v>40</v>
      </c>
      <c r="F439" s="51" t="s">
        <v>86</v>
      </c>
      <c r="G439" s="53">
        <v>4.4999999999999997E-3</v>
      </c>
      <c r="K439" s="47"/>
    </row>
    <row r="440" spans="1:14" x14ac:dyDescent="0.25">
      <c r="B440" s="21">
        <v>37.282361999999999</v>
      </c>
      <c r="C440" s="21">
        <v>61.282954000000004</v>
      </c>
      <c r="D440" s="21">
        <v>39.617465000000003</v>
      </c>
      <c r="F440" s="51" t="s">
        <v>88</v>
      </c>
      <c r="G440" s="53" t="s">
        <v>108</v>
      </c>
      <c r="K440" s="47"/>
    </row>
    <row r="441" spans="1:14" x14ac:dyDescent="0.25">
      <c r="B441" s="21">
        <v>41.678209000000003</v>
      </c>
      <c r="C441" s="21">
        <v>46.791311</v>
      </c>
      <c r="D441" s="21">
        <v>46.109943000000001</v>
      </c>
      <c r="K441" s="47"/>
    </row>
    <row r="442" spans="1:14" x14ac:dyDescent="0.25">
      <c r="B442" s="21">
        <v>49.634497000000003</v>
      </c>
      <c r="C442" s="21">
        <v>42.786505999999996</v>
      </c>
      <c r="D442" s="21">
        <v>53.374533999999997</v>
      </c>
      <c r="K442" s="47"/>
    </row>
    <row r="443" spans="1:14" x14ac:dyDescent="0.25">
      <c r="B443" s="21">
        <v>32.159739000000002</v>
      </c>
      <c r="C443" s="21">
        <v>45.076751999999999</v>
      </c>
      <c r="D443" s="21">
        <v>34.898565000000005</v>
      </c>
      <c r="K443" s="47"/>
    </row>
    <row r="444" spans="1:14" x14ac:dyDescent="0.25">
      <c r="B444" s="21">
        <v>34.207190999999995</v>
      </c>
      <c r="C444" s="21">
        <v>50.055703000000001</v>
      </c>
      <c r="D444" s="21">
        <v>34.173886999999993</v>
      </c>
      <c r="F444" s="51" t="s">
        <v>90</v>
      </c>
      <c r="G444" s="52" t="s">
        <v>91</v>
      </c>
      <c r="H444" s="52"/>
    </row>
    <row r="445" spans="1:14" x14ac:dyDescent="0.25">
      <c r="B445" s="21">
        <v>52.732329999999997</v>
      </c>
      <c r="C445" s="21">
        <v>69.010448999999994</v>
      </c>
      <c r="D445" s="21">
        <v>49.106873</v>
      </c>
      <c r="F445" s="51" t="s">
        <v>118</v>
      </c>
      <c r="G445" s="53">
        <v>4.0500000000000001E-2</v>
      </c>
      <c r="H445" s="53" t="s">
        <v>93</v>
      </c>
    </row>
    <row r="446" spans="1:14" x14ac:dyDescent="0.25">
      <c r="B446" s="21">
        <v>44.040035000000003</v>
      </c>
      <c r="C446" s="21">
        <v>45.106553999999996</v>
      </c>
      <c r="D446" s="21">
        <v>33.959052</v>
      </c>
      <c r="F446" s="51" t="s">
        <v>118</v>
      </c>
      <c r="G446" s="53">
        <v>0.79100000000000004</v>
      </c>
      <c r="H446" s="53" t="s">
        <v>96</v>
      </c>
    </row>
    <row r="447" spans="1:14" x14ac:dyDescent="0.25">
      <c r="B447" s="21">
        <v>57.255002999999995</v>
      </c>
      <c r="C447" s="21">
        <v>47.321838</v>
      </c>
      <c r="D447" s="21">
        <v>41.60942</v>
      </c>
      <c r="F447" s="51" t="s">
        <v>151</v>
      </c>
      <c r="G447" s="53">
        <v>4.8999999999999998E-3</v>
      </c>
      <c r="H447" s="53" t="s">
        <v>98</v>
      </c>
    </row>
    <row r="448" spans="1:14" x14ac:dyDescent="0.25">
      <c r="B448" s="21">
        <v>37.730975999999998</v>
      </c>
      <c r="C448" s="21">
        <v>48.019499000000003</v>
      </c>
      <c r="D448" s="21">
        <v>29.240538000000001</v>
      </c>
    </row>
    <row r="449" spans="1:7" x14ac:dyDescent="0.25">
      <c r="B449" s="21">
        <v>37.658619999999999</v>
      </c>
      <c r="C449" s="21">
        <v>46.056576999999997</v>
      </c>
      <c r="D449" s="21">
        <v>31.373463999999998</v>
      </c>
    </row>
    <row r="450" spans="1:7" x14ac:dyDescent="0.25">
      <c r="B450" s="21">
        <v>32.780546999999999</v>
      </c>
      <c r="C450" s="21">
        <v>56.096382999999996</v>
      </c>
      <c r="D450" s="21">
        <v>31.405170999999999</v>
      </c>
    </row>
    <row r="451" spans="1:7" x14ac:dyDescent="0.25">
      <c r="B451" s="14"/>
      <c r="C451" s="14"/>
      <c r="D451" s="14"/>
    </row>
    <row r="452" spans="1:7" x14ac:dyDescent="0.25">
      <c r="A452" s="13" t="s">
        <v>7</v>
      </c>
      <c r="B452" s="5">
        <f>AVERAGE(B440:B450)</f>
        <v>41.559955363636362</v>
      </c>
      <c r="C452" s="5">
        <f>AVERAGE(C440:C450)</f>
        <v>50.691320545454545</v>
      </c>
      <c r="D452" s="5">
        <f>AVERAGE(D440:D450)</f>
        <v>38.624446545454546</v>
      </c>
    </row>
    <row r="453" spans="1:7" x14ac:dyDescent="0.25">
      <c r="A453" s="13" t="s">
        <v>8</v>
      </c>
      <c r="B453" s="5">
        <f>STDEV(B440:B450)</f>
        <v>8.4273602340397371</v>
      </c>
      <c r="C453" s="5">
        <f>STDEV(C440:C450)</f>
        <v>8.1103263304858935</v>
      </c>
      <c r="D453" s="5">
        <f>STDEV(D440:D450)</f>
        <v>8.009888640464391</v>
      </c>
    </row>
    <row r="454" spans="1:7" x14ac:dyDescent="0.25">
      <c r="A454" s="13" t="s">
        <v>9</v>
      </c>
      <c r="B454" s="5">
        <f>B453/B455</f>
        <v>0.76612365763997614</v>
      </c>
      <c r="C454" s="5">
        <f>C453/C455</f>
        <v>0.73730239368053574</v>
      </c>
      <c r="D454" s="5">
        <f>D453/D455</f>
        <v>0.72817169458767195</v>
      </c>
    </row>
    <row r="455" spans="1:7" x14ac:dyDescent="0.25">
      <c r="A455" s="13" t="s">
        <v>10</v>
      </c>
      <c r="B455" s="6">
        <f>COUNT(B440:B450)</f>
        <v>11</v>
      </c>
      <c r="C455" s="6">
        <f>COUNT(C440:C450)</f>
        <v>11</v>
      </c>
      <c r="D455" s="6">
        <f>COUNT(D440:D450)</f>
        <v>11</v>
      </c>
    </row>
    <row r="456" spans="1:7" x14ac:dyDescent="0.25">
      <c r="B456" s="9"/>
      <c r="C456" s="10"/>
      <c r="D456" s="9"/>
    </row>
    <row r="457" spans="1:7" x14ac:dyDescent="0.25">
      <c r="B457" s="9"/>
      <c r="C457" s="10"/>
      <c r="D457" s="9"/>
    </row>
    <row r="458" spans="1:7" x14ac:dyDescent="0.25">
      <c r="B458" s="67" t="s">
        <v>76</v>
      </c>
      <c r="C458" s="67"/>
      <c r="D458" s="67"/>
    </row>
    <row r="459" spans="1:7" x14ac:dyDescent="0.25">
      <c r="B459" s="68" t="s">
        <v>83</v>
      </c>
      <c r="C459" s="68"/>
      <c r="D459" s="68"/>
    </row>
    <row r="460" spans="1:7" x14ac:dyDescent="0.25">
      <c r="B460" s="37"/>
      <c r="C460" s="37"/>
      <c r="D460" s="40" t="s">
        <v>44</v>
      </c>
      <c r="F460" s="51" t="s">
        <v>84</v>
      </c>
    </row>
    <row r="461" spans="1:7" x14ac:dyDescent="0.25">
      <c r="B461" s="1" t="s">
        <v>35</v>
      </c>
      <c r="C461" s="1" t="s">
        <v>40</v>
      </c>
      <c r="D461" s="1" t="s">
        <v>40</v>
      </c>
      <c r="F461" s="51" t="s">
        <v>85</v>
      </c>
      <c r="G461" s="53">
        <v>7.4489999999999998</v>
      </c>
    </row>
    <row r="462" spans="1:7" x14ac:dyDescent="0.25">
      <c r="B462" s="21">
        <v>36.716462</v>
      </c>
      <c r="C462" s="21">
        <v>49.486902999999998</v>
      </c>
      <c r="D462" s="21">
        <v>27.728632999999999</v>
      </c>
      <c r="F462" s="51" t="s">
        <v>86</v>
      </c>
      <c r="G462" s="53">
        <v>2.3999999999999998E-3</v>
      </c>
    </row>
    <row r="463" spans="1:7" x14ac:dyDescent="0.25">
      <c r="B463" s="21">
        <v>31.927152</v>
      </c>
      <c r="C463" s="21">
        <v>46.514967999999996</v>
      </c>
      <c r="D463" s="21">
        <v>28.082827000000002</v>
      </c>
      <c r="F463" s="51" t="s">
        <v>88</v>
      </c>
      <c r="G463" s="53" t="s">
        <v>108</v>
      </c>
    </row>
    <row r="464" spans="1:7" x14ac:dyDescent="0.25">
      <c r="B464" s="21">
        <v>29.632277999999996</v>
      </c>
      <c r="C464" s="21">
        <v>26.728682999999997</v>
      </c>
      <c r="D464" s="21">
        <v>37.971839000000003</v>
      </c>
    </row>
    <row r="465" spans="1:8" x14ac:dyDescent="0.25">
      <c r="B465" s="21">
        <v>27.499324999999999</v>
      </c>
      <c r="C465" s="21">
        <v>36.101701999999996</v>
      </c>
      <c r="D465" s="21">
        <v>31.266273999999996</v>
      </c>
      <c r="F465" s="51" t="s">
        <v>90</v>
      </c>
      <c r="G465" s="52" t="s">
        <v>91</v>
      </c>
      <c r="H465" s="52"/>
    </row>
    <row r="466" spans="1:8" x14ac:dyDescent="0.25">
      <c r="B466" s="21">
        <v>19.955404999999999</v>
      </c>
      <c r="C466" s="21">
        <v>45.612538000000001</v>
      </c>
      <c r="D466" s="21">
        <v>21.573814000000006</v>
      </c>
      <c r="F466" s="51" t="s">
        <v>118</v>
      </c>
      <c r="G466" s="53">
        <v>4.4200000000000003E-2</v>
      </c>
      <c r="H466" s="53" t="s">
        <v>93</v>
      </c>
    </row>
    <row r="467" spans="1:8" x14ac:dyDescent="0.25">
      <c r="B467" s="21">
        <v>33.706482999999999</v>
      </c>
      <c r="C467" s="21">
        <v>44.453211000000003</v>
      </c>
      <c r="D467" s="21">
        <v>35.112700000000004</v>
      </c>
      <c r="F467" s="51" t="s">
        <v>118</v>
      </c>
      <c r="G467" s="53">
        <v>0.5645</v>
      </c>
      <c r="H467" s="53" t="s">
        <v>96</v>
      </c>
    </row>
    <row r="468" spans="1:8" x14ac:dyDescent="0.25">
      <c r="B468" s="21">
        <v>28.945566000000003</v>
      </c>
      <c r="C468" s="21">
        <v>37.748190000000001</v>
      </c>
      <c r="D468" s="21">
        <v>28.701647999999999</v>
      </c>
      <c r="F468" s="51" t="s">
        <v>151</v>
      </c>
      <c r="G468" s="53">
        <v>2.0999999999999999E-3</v>
      </c>
      <c r="H468" s="53" t="s">
        <v>98</v>
      </c>
    </row>
    <row r="469" spans="1:8" x14ac:dyDescent="0.25">
      <c r="B469" s="21">
        <v>43.016460000000002</v>
      </c>
      <c r="C469" s="21">
        <v>28.825478999999998</v>
      </c>
      <c r="D469" s="21">
        <v>27.520288999999998</v>
      </c>
    </row>
    <row r="470" spans="1:8" x14ac:dyDescent="0.25">
      <c r="B470" s="21">
        <v>29.015374999999999</v>
      </c>
      <c r="C470" s="21">
        <v>35.594464000000002</v>
      </c>
      <c r="D470" s="21">
        <v>12.885840000000002</v>
      </c>
    </row>
    <row r="471" spans="1:8" x14ac:dyDescent="0.25">
      <c r="B471" s="21">
        <v>23.355270999999998</v>
      </c>
      <c r="C471" s="21">
        <v>32.098822000000006</v>
      </c>
      <c r="D471" s="21">
        <v>22.522014000000002</v>
      </c>
    </row>
    <row r="472" spans="1:8" x14ac:dyDescent="0.25">
      <c r="B472" s="21">
        <v>37.708502000000003</v>
      </c>
      <c r="C472" s="21">
        <v>43.109952</v>
      </c>
      <c r="D472" s="21">
        <v>28.785163999999998</v>
      </c>
    </row>
    <row r="473" spans="1:8" x14ac:dyDescent="0.25">
      <c r="B473" s="14"/>
      <c r="C473" s="14"/>
      <c r="D473" s="14"/>
    </row>
    <row r="474" spans="1:8" x14ac:dyDescent="0.25">
      <c r="A474" s="13" t="s">
        <v>7</v>
      </c>
      <c r="B474" s="5">
        <f>AVERAGE(B462:B472)</f>
        <v>31.043479909090909</v>
      </c>
      <c r="C474" s="5">
        <f>AVERAGE(C462:C472)</f>
        <v>38.752264727272724</v>
      </c>
      <c r="D474" s="5">
        <f>AVERAGE(D462:D472)</f>
        <v>27.468276545454547</v>
      </c>
    </row>
    <row r="475" spans="1:8" x14ac:dyDescent="0.25">
      <c r="A475" s="13" t="s">
        <v>8</v>
      </c>
      <c r="B475" s="5">
        <f>STDEV(B462:B472)</f>
        <v>6.5799004393634997</v>
      </c>
      <c r="C475" s="5">
        <f>STDEV(C462:C472)</f>
        <v>7.6120092216813999</v>
      </c>
      <c r="D475" s="5">
        <f>STDEV(D462:D472)</f>
        <v>6.7730941014951007</v>
      </c>
    </row>
    <row r="476" spans="1:8" x14ac:dyDescent="0.25">
      <c r="A476" s="13" t="s">
        <v>9</v>
      </c>
      <c r="B476" s="5">
        <f>B475/B477</f>
        <v>0.59817276721486357</v>
      </c>
      <c r="C476" s="5">
        <f>C475/C477</f>
        <v>0.69200083833467274</v>
      </c>
      <c r="D476" s="5">
        <f>D475/D477</f>
        <v>0.61573582740864552</v>
      </c>
    </row>
    <row r="477" spans="1:8" x14ac:dyDescent="0.25">
      <c r="A477" s="13" t="s">
        <v>10</v>
      </c>
      <c r="B477" s="6">
        <f>COUNT(B462:B472)</f>
        <v>11</v>
      </c>
      <c r="C477" s="6">
        <f>COUNT(C462:C472)</f>
        <v>11</v>
      </c>
      <c r="D477" s="6">
        <f>COUNT(D462:D472)</f>
        <v>11</v>
      </c>
    </row>
    <row r="478" spans="1:8" x14ac:dyDescent="0.25">
      <c r="B478" s="9"/>
      <c r="C478" s="10"/>
      <c r="D478" s="9"/>
    </row>
  </sheetData>
  <mergeCells count="117">
    <mergeCell ref="B415:D415"/>
    <mergeCell ref="M415:P415"/>
    <mergeCell ref="B436:D436"/>
    <mergeCell ref="B437:D437"/>
    <mergeCell ref="B458:D458"/>
    <mergeCell ref="B459:D459"/>
    <mergeCell ref="AG389:AL389"/>
    <mergeCell ref="AM389:AR389"/>
    <mergeCell ref="AS389:AX389"/>
    <mergeCell ref="AY389:BD389"/>
    <mergeCell ref="BE389:BJ389"/>
    <mergeCell ref="B414:D414"/>
    <mergeCell ref="L414:P414"/>
    <mergeCell ref="B385:BD385"/>
    <mergeCell ref="B386:BD386"/>
    <mergeCell ref="AA387:AX387"/>
    <mergeCell ref="O388:Z388"/>
    <mergeCell ref="AM388:AX388"/>
    <mergeCell ref="C389:H389"/>
    <mergeCell ref="I389:N389"/>
    <mergeCell ref="O389:T389"/>
    <mergeCell ref="U389:Z389"/>
    <mergeCell ref="AA389:AF389"/>
    <mergeCell ref="B368:P368"/>
    <mergeCell ref="B369:P369"/>
    <mergeCell ref="B370:G370"/>
    <mergeCell ref="H370:P370"/>
    <mergeCell ref="B371:D371"/>
    <mergeCell ref="E371:G371"/>
    <mergeCell ref="H371:J371"/>
    <mergeCell ref="K371:M371"/>
    <mergeCell ref="N371:P371"/>
    <mergeCell ref="B351:V351"/>
    <mergeCell ref="B352:V352"/>
    <mergeCell ref="B353:D353"/>
    <mergeCell ref="E353:G353"/>
    <mergeCell ref="H353:J353"/>
    <mergeCell ref="K353:M353"/>
    <mergeCell ref="N353:P353"/>
    <mergeCell ref="Q353:S353"/>
    <mergeCell ref="T353:V353"/>
    <mergeCell ref="B335:P335"/>
    <mergeCell ref="B336:P336"/>
    <mergeCell ref="B337:D337"/>
    <mergeCell ref="E337:G337"/>
    <mergeCell ref="H337:J337"/>
    <mergeCell ref="K337:M337"/>
    <mergeCell ref="N337:P337"/>
    <mergeCell ref="B312:P312"/>
    <mergeCell ref="B313:D313"/>
    <mergeCell ref="E313:G313"/>
    <mergeCell ref="H313:J313"/>
    <mergeCell ref="K313:M313"/>
    <mergeCell ref="N313:P313"/>
    <mergeCell ref="B279:D279"/>
    <mergeCell ref="B280:D280"/>
    <mergeCell ref="B294:D294"/>
    <mergeCell ref="B295:D295"/>
    <mergeCell ref="B296:D296"/>
    <mergeCell ref="B311:P311"/>
    <mergeCell ref="D248:I248"/>
    <mergeCell ref="F249:I249"/>
    <mergeCell ref="B262:D262"/>
    <mergeCell ref="B263:D263"/>
    <mergeCell ref="B264:D264"/>
    <mergeCell ref="B278:D278"/>
    <mergeCell ref="B230:I230"/>
    <mergeCell ref="B231:I231"/>
    <mergeCell ref="D232:I232"/>
    <mergeCell ref="F233:I233"/>
    <mergeCell ref="B246:I246"/>
    <mergeCell ref="B247:I247"/>
    <mergeCell ref="B195:D195"/>
    <mergeCell ref="E195:G195"/>
    <mergeCell ref="B209:H209"/>
    <mergeCell ref="B210:H210"/>
    <mergeCell ref="C211:H211"/>
    <mergeCell ref="F212:H212"/>
    <mergeCell ref="B109:D109"/>
    <mergeCell ref="B110:D110"/>
    <mergeCell ref="B175:C175"/>
    <mergeCell ref="G175:J175"/>
    <mergeCell ref="B176:C176"/>
    <mergeCell ref="G176:J176"/>
    <mergeCell ref="B193:G193"/>
    <mergeCell ref="B194:G194"/>
    <mergeCell ref="B141:G141"/>
    <mergeCell ref="B142:D142"/>
    <mergeCell ref="E142:G142"/>
    <mergeCell ref="B156:G156"/>
    <mergeCell ref="B157:G157"/>
    <mergeCell ref="B158:D158"/>
    <mergeCell ref="E158:G158"/>
    <mergeCell ref="W370:Y370"/>
    <mergeCell ref="U370:V370"/>
    <mergeCell ref="B32:D32"/>
    <mergeCell ref="B46:D46"/>
    <mergeCell ref="B47:D47"/>
    <mergeCell ref="B61:D61"/>
    <mergeCell ref="B62:D62"/>
    <mergeCell ref="B76:D76"/>
    <mergeCell ref="B1:G1"/>
    <mergeCell ref="B2:D2"/>
    <mergeCell ref="B3:D3"/>
    <mergeCell ref="B16:D16"/>
    <mergeCell ref="B17:D17"/>
    <mergeCell ref="B31:D31"/>
    <mergeCell ref="B123:G123"/>
    <mergeCell ref="B124:G124"/>
    <mergeCell ref="B125:G125"/>
    <mergeCell ref="B126:D126"/>
    <mergeCell ref="E126:G126"/>
    <mergeCell ref="B140:G140"/>
    <mergeCell ref="B77:D77"/>
    <mergeCell ref="B78:D78"/>
    <mergeCell ref="B93:D93"/>
    <mergeCell ref="B94:D9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758d-5d19-4784-b6b1-3db2baf3fe0a" xsi:nil="true"/>
    <lcf76f155ced4ddcb4097134ff3c332f xmlns="0d2d079a-d3b2-485b-846d-79dad9ef147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09A89A61BCE48861A412335EC8F07" ma:contentTypeVersion="12" ma:contentTypeDescription="Create a new document." ma:contentTypeScope="" ma:versionID="3ef5aae869b43de6ddcef423e7fbf51d">
  <xsd:schema xmlns:xsd="http://www.w3.org/2001/XMLSchema" xmlns:xs="http://www.w3.org/2001/XMLSchema" xmlns:p="http://schemas.microsoft.com/office/2006/metadata/properties" xmlns:ns2="0d2d079a-d3b2-485b-846d-79dad9ef1478" xmlns:ns3="5b1e758d-5d19-4784-b6b1-3db2baf3fe0a" targetNamespace="http://schemas.microsoft.com/office/2006/metadata/properties" ma:root="true" ma:fieldsID="82f1507bfa345d9aae24a53cb1068493" ns2:_="" ns3:_="">
    <xsd:import namespace="0d2d079a-d3b2-485b-846d-79dad9ef1478"/>
    <xsd:import namespace="5b1e758d-5d19-4784-b6b1-3db2baf3fe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d079a-d3b2-485b-846d-79dad9ef1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3b4f369-e68d-40dc-b20e-bd2c7c5d9b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758d-5d19-4784-b6b1-3db2baf3fe0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c5ec84a-be72-4111-aa60-898009b5d16b}" ma:internalName="TaxCatchAll" ma:showField="CatchAllData" ma:web="5b1e758d-5d19-4784-b6b1-3db2baf3fe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B2165F-035F-472A-B93E-BD20E7868861}">
  <ds:schemaRefs>
    <ds:schemaRef ds:uri="http://schemas.microsoft.com/office/2006/metadata/properties"/>
    <ds:schemaRef ds:uri="http://schemas.microsoft.com/office/infopath/2007/PartnerControls"/>
    <ds:schemaRef ds:uri="5b1e758d-5d19-4784-b6b1-3db2baf3fe0a"/>
    <ds:schemaRef ds:uri="0d2d079a-d3b2-485b-846d-79dad9ef1478"/>
  </ds:schemaRefs>
</ds:datastoreItem>
</file>

<file path=customXml/itemProps2.xml><?xml version="1.0" encoding="utf-8"?>
<ds:datastoreItem xmlns:ds="http://schemas.openxmlformats.org/officeDocument/2006/customXml" ds:itemID="{FCE3F119-0DDD-4BE7-A184-1D7EA3D12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d079a-d3b2-485b-846d-79dad9ef1478"/>
    <ds:schemaRef ds:uri="5b1e758d-5d19-4784-b6b1-3db2baf3fe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153B56-BDC7-44D4-8C19-CB3E1B67E6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2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Membrez,Mathieu,CH-LAUSANNE</dc:creator>
  <cp:lastModifiedBy>Membrez,Mathieu,CH-LAUSANNE</cp:lastModifiedBy>
  <dcterms:created xsi:type="dcterms:W3CDTF">2023-12-15T09:25:21Z</dcterms:created>
  <dcterms:modified xsi:type="dcterms:W3CDTF">2023-12-22T13:10:55Z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2023-12-15T09:25:21Z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08be4cc7-35ce-410b-a0a7-eb910dff067d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0x01010017709A89A61BCE48861A412335EC8F07</vt:lpwstr>
  </property>
  <property fmtid="{D5CDD505-2E9C-101B-9397-08002B2CF9AE}" pid="10" name="MediaServiceImageTags">
    <vt:lpwstr/>
  </property>
</Properties>
</file>