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89" documentId="8_{E5D4DB28-E3B3-4DFA-BA9E-FE0D4FB4D066}" xr6:coauthVersionLast="47" xr6:coauthVersionMax="47" xr10:uidLastSave="{9B7DCBD2-9FF3-4E61-96D5-A4CCB251C02A}"/>
  <bookViews>
    <workbookView xWindow="2730" yWindow="600" windowWidth="14475" windowHeight="15600" xr2:uid="{CC3FBA9D-EF4F-4965-BA36-352E0DBB5E8C}"/>
  </bookViews>
  <sheets>
    <sheet name="Extended data 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3" i="1" l="1"/>
  <c r="D162" i="1" s="1"/>
  <c r="D161" i="1"/>
  <c r="D160" i="1"/>
  <c r="L165" i="1"/>
  <c r="K165" i="1"/>
  <c r="J165" i="1"/>
  <c r="L163" i="1"/>
  <c r="L164" i="1" s="1"/>
  <c r="K163" i="1"/>
  <c r="K164" i="1" s="1"/>
  <c r="J163" i="1"/>
  <c r="J164" i="1" s="1"/>
  <c r="L162" i="1"/>
  <c r="K162" i="1"/>
  <c r="J162" i="1"/>
  <c r="E163" i="1"/>
  <c r="C163" i="1"/>
  <c r="E161" i="1"/>
  <c r="E162" i="1" s="1"/>
  <c r="C161" i="1"/>
  <c r="E160" i="1"/>
  <c r="C160" i="1"/>
  <c r="H135" i="1"/>
  <c r="G135" i="1"/>
  <c r="F135" i="1"/>
  <c r="E135" i="1"/>
  <c r="D135" i="1"/>
  <c r="C135" i="1"/>
  <c r="H133" i="1"/>
  <c r="H134" i="1" s="1"/>
  <c r="G133" i="1"/>
  <c r="G134" i="1" s="1"/>
  <c r="F133" i="1"/>
  <c r="F134" i="1" s="1"/>
  <c r="E133" i="1"/>
  <c r="D133" i="1"/>
  <c r="D134" i="1" s="1"/>
  <c r="C133" i="1"/>
  <c r="C134" i="1" s="1"/>
  <c r="H132" i="1"/>
  <c r="G132" i="1"/>
  <c r="F132" i="1"/>
  <c r="E132" i="1"/>
  <c r="D132" i="1"/>
  <c r="C132" i="1"/>
  <c r="R125" i="1"/>
  <c r="Q125" i="1"/>
  <c r="P125" i="1"/>
  <c r="O125" i="1"/>
  <c r="N125" i="1"/>
  <c r="M125" i="1"/>
  <c r="L125" i="1"/>
  <c r="K125" i="1"/>
  <c r="P124" i="1"/>
  <c r="R123" i="1"/>
  <c r="Q123" i="1"/>
  <c r="Q124" i="1" s="1"/>
  <c r="P123" i="1"/>
  <c r="O123" i="1"/>
  <c r="O124" i="1" s="1"/>
  <c r="N123" i="1"/>
  <c r="N124" i="1" s="1"/>
  <c r="M123" i="1"/>
  <c r="M124" i="1" s="1"/>
  <c r="L123" i="1"/>
  <c r="K123" i="1"/>
  <c r="K124" i="1" s="1"/>
  <c r="R122" i="1"/>
  <c r="Q122" i="1"/>
  <c r="P122" i="1"/>
  <c r="O122" i="1"/>
  <c r="N122" i="1"/>
  <c r="M122" i="1"/>
  <c r="L122" i="1"/>
  <c r="K122" i="1"/>
  <c r="R101" i="1"/>
  <c r="Q101" i="1"/>
  <c r="P101" i="1"/>
  <c r="O101" i="1"/>
  <c r="L101" i="1"/>
  <c r="K101" i="1"/>
  <c r="H101" i="1"/>
  <c r="G101" i="1"/>
  <c r="R99" i="1"/>
  <c r="R100" i="1" s="1"/>
  <c r="Q99" i="1"/>
  <c r="Q100" i="1" s="1"/>
  <c r="P99" i="1"/>
  <c r="P100" i="1" s="1"/>
  <c r="O99" i="1"/>
  <c r="O100" i="1" s="1"/>
  <c r="L99" i="1"/>
  <c r="L100" i="1" s="1"/>
  <c r="K99" i="1"/>
  <c r="K100" i="1" s="1"/>
  <c r="H99" i="1"/>
  <c r="H100" i="1" s="1"/>
  <c r="G99" i="1"/>
  <c r="G100" i="1" s="1"/>
  <c r="R98" i="1"/>
  <c r="Q98" i="1"/>
  <c r="P98" i="1"/>
  <c r="O98" i="1"/>
  <c r="L98" i="1"/>
  <c r="K98" i="1"/>
  <c r="H98" i="1"/>
  <c r="G98" i="1"/>
  <c r="J73" i="1"/>
  <c r="I73" i="1"/>
  <c r="H73" i="1"/>
  <c r="G73" i="1"/>
  <c r="F73" i="1"/>
  <c r="E73" i="1"/>
  <c r="D73" i="1"/>
  <c r="C73" i="1"/>
  <c r="R72" i="1"/>
  <c r="Q72" i="1"/>
  <c r="P72" i="1"/>
  <c r="O72" i="1"/>
  <c r="N72" i="1"/>
  <c r="M72" i="1"/>
  <c r="F72" i="1"/>
  <c r="J71" i="1"/>
  <c r="J72" i="1" s="1"/>
  <c r="I71" i="1"/>
  <c r="I72" i="1" s="1"/>
  <c r="H71" i="1"/>
  <c r="H72" i="1" s="1"/>
  <c r="G71" i="1"/>
  <c r="G72" i="1" s="1"/>
  <c r="F71" i="1"/>
  <c r="E71" i="1"/>
  <c r="E72" i="1" s="1"/>
  <c r="D71" i="1"/>
  <c r="D72" i="1" s="1"/>
  <c r="C71" i="1"/>
  <c r="R70" i="1"/>
  <c r="R71" i="1" s="1"/>
  <c r="Q70" i="1"/>
  <c r="Q71" i="1" s="1"/>
  <c r="P70" i="1"/>
  <c r="P71" i="1" s="1"/>
  <c r="O70" i="1"/>
  <c r="O71" i="1" s="1"/>
  <c r="N70" i="1"/>
  <c r="N71" i="1" s="1"/>
  <c r="M70" i="1"/>
  <c r="M71" i="1" s="1"/>
  <c r="J70" i="1"/>
  <c r="I70" i="1"/>
  <c r="H70" i="1"/>
  <c r="G70" i="1"/>
  <c r="F70" i="1"/>
  <c r="E70" i="1"/>
  <c r="D70" i="1"/>
  <c r="C70" i="1"/>
  <c r="R69" i="1"/>
  <c r="Q69" i="1"/>
  <c r="P69" i="1"/>
  <c r="O69" i="1"/>
  <c r="N69" i="1"/>
  <c r="M69" i="1"/>
  <c r="H46" i="1"/>
  <c r="G46" i="1"/>
  <c r="D46" i="1"/>
  <c r="C46" i="1"/>
  <c r="T45" i="1"/>
  <c r="S45" i="1"/>
  <c r="P45" i="1"/>
  <c r="O45" i="1"/>
  <c r="L45" i="1"/>
  <c r="K45" i="1"/>
  <c r="H44" i="1"/>
  <c r="H45" i="1" s="1"/>
  <c r="G44" i="1"/>
  <c r="G45" i="1" s="1"/>
  <c r="D44" i="1"/>
  <c r="D45" i="1" s="1"/>
  <c r="C44" i="1"/>
  <c r="C45" i="1" s="1"/>
  <c r="T43" i="1"/>
  <c r="T44" i="1" s="1"/>
  <c r="S43" i="1"/>
  <c r="S44" i="1" s="1"/>
  <c r="P43" i="1"/>
  <c r="P44" i="1" s="1"/>
  <c r="O43" i="1"/>
  <c r="L43" i="1"/>
  <c r="L44" i="1" s="1"/>
  <c r="K43" i="1"/>
  <c r="K44" i="1" s="1"/>
  <c r="H43" i="1"/>
  <c r="G43" i="1"/>
  <c r="D43" i="1"/>
  <c r="C43" i="1"/>
  <c r="T42" i="1"/>
  <c r="S42" i="1"/>
  <c r="P42" i="1"/>
  <c r="O42" i="1"/>
  <c r="L42" i="1"/>
  <c r="K42" i="1"/>
  <c r="O18" i="1"/>
  <c r="N18" i="1"/>
  <c r="M18" i="1"/>
  <c r="L18" i="1"/>
  <c r="K18" i="1"/>
  <c r="J18" i="1"/>
  <c r="I18" i="1"/>
  <c r="H18" i="1"/>
  <c r="D18" i="1"/>
  <c r="C18" i="1"/>
  <c r="O16" i="1"/>
  <c r="O17" i="1" s="1"/>
  <c r="N16" i="1"/>
  <c r="N17" i="1" s="1"/>
  <c r="M16" i="1"/>
  <c r="M17" i="1" s="1"/>
  <c r="L16" i="1"/>
  <c r="L17" i="1" s="1"/>
  <c r="K16" i="1"/>
  <c r="J16" i="1"/>
  <c r="J17" i="1" s="1"/>
  <c r="I16" i="1"/>
  <c r="I17" i="1" s="1"/>
  <c r="H16" i="1"/>
  <c r="H17" i="1" s="1"/>
  <c r="D16" i="1"/>
  <c r="D17" i="1" s="1"/>
  <c r="C16" i="1"/>
  <c r="C17" i="1" s="1"/>
  <c r="O15" i="1"/>
  <c r="N15" i="1"/>
  <c r="M15" i="1"/>
  <c r="L15" i="1"/>
  <c r="K15" i="1"/>
  <c r="J15" i="1"/>
  <c r="I15" i="1"/>
  <c r="H15" i="1"/>
  <c r="D15" i="1"/>
  <c r="C15" i="1"/>
  <c r="K17" i="1" l="1"/>
  <c r="O44" i="1"/>
  <c r="L124" i="1"/>
  <c r="E134" i="1"/>
  <c r="C162" i="1"/>
  <c r="C72" i="1"/>
  <c r="R124" i="1"/>
</calcChain>
</file>

<file path=xl/sharedStrings.xml><?xml version="1.0" encoding="utf-8"?>
<sst xmlns="http://schemas.openxmlformats.org/spreadsheetml/2006/main" count="226" uniqueCount="82">
  <si>
    <t>Ext figure 4a</t>
  </si>
  <si>
    <t>Ext figure 4b</t>
  </si>
  <si>
    <t>mtDNA/nDNA</t>
  </si>
  <si>
    <t>Citrate synthase activity (U/g)</t>
  </si>
  <si>
    <t>Complex III activity (mU/CS)</t>
  </si>
  <si>
    <t>Complex IV activity (U/CS)</t>
  </si>
  <si>
    <t>Complex V activity (U/CS)</t>
  </si>
  <si>
    <t>Old</t>
  </si>
  <si>
    <t>Old trig</t>
  </si>
  <si>
    <t>avg</t>
  </si>
  <si>
    <t>SD</t>
  </si>
  <si>
    <t>sem</t>
  </si>
  <si>
    <t>n</t>
  </si>
  <si>
    <t>Ext figure 4d</t>
  </si>
  <si>
    <t>Ext figure 4e</t>
  </si>
  <si>
    <t>Ext figure 4f</t>
  </si>
  <si>
    <t>Ext figure 4g</t>
  </si>
  <si>
    <t>Ext figure 4h</t>
  </si>
  <si>
    <t>AST (U/L)</t>
  </si>
  <si>
    <t>CK (U/L)</t>
  </si>
  <si>
    <t>Fat mass (% BW)</t>
  </si>
  <si>
    <t>Liver mass (mg/g BW)</t>
  </si>
  <si>
    <t>Gastroc mass (mg/g BW)</t>
  </si>
  <si>
    <t>Plasma</t>
  </si>
  <si>
    <t>control</t>
  </si>
  <si>
    <t>Trig</t>
  </si>
  <si>
    <t>Ext figure 4i</t>
  </si>
  <si>
    <t>Ext figure 4j</t>
  </si>
  <si>
    <t>Tissue mass (mg/g B.W.)</t>
  </si>
  <si>
    <t>CD31 muscle (area fraction)</t>
  </si>
  <si>
    <t>EDL</t>
  </si>
  <si>
    <t>Soleus</t>
  </si>
  <si>
    <t>Quadriceps</t>
  </si>
  <si>
    <t>Plantaris</t>
  </si>
  <si>
    <t>small</t>
  </si>
  <si>
    <t>large</t>
  </si>
  <si>
    <t>total</t>
  </si>
  <si>
    <t>Ext figure 4k</t>
  </si>
  <si>
    <t>Ext figure 4l</t>
  </si>
  <si>
    <t>Ext figure 4m</t>
  </si>
  <si>
    <t>Ext figure 4n</t>
  </si>
  <si>
    <t>Relative frequency (%)</t>
  </si>
  <si>
    <t>Average fiber area</t>
  </si>
  <si>
    <t>PAS intensity</t>
  </si>
  <si>
    <t>%VG positive area</t>
  </si>
  <si>
    <t>Bin Center</t>
  </si>
  <si>
    <t>Control</t>
  </si>
  <si>
    <t>(um2)</t>
  </si>
  <si>
    <t>(glycogen)</t>
  </si>
  <si>
    <t>TA</t>
  </si>
  <si>
    <t>Diaphragm</t>
  </si>
  <si>
    <t>Ext figure 4o</t>
  </si>
  <si>
    <t>Ext figure 4p</t>
  </si>
  <si>
    <t>NAD+ levels (% control)</t>
  </si>
  <si>
    <t>Protein expression (relative to tubulin)</t>
  </si>
  <si>
    <t>Liver</t>
  </si>
  <si>
    <t>Gastrocnemius</t>
  </si>
  <si>
    <t>Kidney</t>
  </si>
  <si>
    <t>NDUFB8</t>
  </si>
  <si>
    <t>SDHB</t>
  </si>
  <si>
    <t>UQCRC2</t>
  </si>
  <si>
    <t>ATP5A</t>
  </si>
  <si>
    <t>Ext figure 4q</t>
  </si>
  <si>
    <t>TA peak force (mN/g B.W.)</t>
  </si>
  <si>
    <t>young</t>
  </si>
  <si>
    <t>Ext figure 4r</t>
  </si>
  <si>
    <t>spontaneous rearing activity (m)</t>
  </si>
  <si>
    <t>Ttest</t>
  </si>
  <si>
    <t>Šídák's multiple comparisons test</t>
  </si>
  <si>
    <t>control vs. Trig</t>
  </si>
  <si>
    <t>Adjusted P Value</t>
  </si>
  <si>
    <t>A-B</t>
  </si>
  <si>
    <t>C-D</t>
  </si>
  <si>
    <t>E-F</t>
  </si>
  <si>
    <t>Uncorrected Fisher's LSD</t>
  </si>
  <si>
    <t>old vs. young</t>
  </si>
  <si>
    <t>old vs. Old+trig</t>
  </si>
  <si>
    <t>Individual P Value</t>
  </si>
  <si>
    <t>B-?</t>
  </si>
  <si>
    <t>&lt;0,0001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</si>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</sst>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2" fontId="0" fillId="2" borderId="0" xfId="0" applyNumberFormat="1" applyFill="1"/>
    <xf numFmtId="164" fontId="0" fillId="2" borderId="0" xfId="0" applyNumberFormat="1" applyFill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1" xfId="0" applyBorder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53FC-F108-418C-9016-E77B6E8C71D8}">
  <dimension ref="B3:V170"/>
  <sheetViews>
    <sheetView tabSelected="1" zoomScale="85" zoomScaleNormal="85" workbookViewId="0">
      <selection activeCell="O154" sqref="O154"/>
    </sheetView>
  </sheetViews>
  <sheetFormatPr defaultRowHeight="15" x14ac:dyDescent="0.25"/>
  <cols>
    <col min="8" max="9" width="14.42578125" customWidth="1"/>
    <col min="10" max="15" width="14.28515625" customWidth="1"/>
    <col min="19" max="20" width="13.28515625" customWidth="1"/>
  </cols>
  <sheetData>
    <row r="3" spans="2:18" x14ac:dyDescent="0.25">
      <c r="C3" s="24" t="s">
        <v>0</v>
      </c>
      <c r="D3" s="24"/>
      <c r="H3" s="25" t="s">
        <v>1</v>
      </c>
      <c r="I3" s="26"/>
      <c r="J3" s="26"/>
      <c r="K3" s="26"/>
      <c r="L3" s="26"/>
      <c r="M3" s="26"/>
      <c r="N3" s="26"/>
      <c r="O3" s="27"/>
    </row>
    <row r="4" spans="2:18" x14ac:dyDescent="0.25">
      <c r="C4" s="28" t="s">
        <v>2</v>
      </c>
      <c r="D4" s="28"/>
      <c r="H4" s="28" t="s">
        <v>3</v>
      </c>
      <c r="I4" s="28"/>
      <c r="J4" s="28" t="s">
        <v>4</v>
      </c>
      <c r="K4" s="28"/>
      <c r="L4" s="28" t="s">
        <v>5</v>
      </c>
      <c r="M4" s="28"/>
      <c r="N4" s="28" t="s">
        <v>6</v>
      </c>
      <c r="O4" s="28"/>
    </row>
    <row r="5" spans="2:18" x14ac:dyDescent="0.25">
      <c r="C5" s="1" t="s">
        <v>7</v>
      </c>
      <c r="D5" s="1" t="s">
        <v>8</v>
      </c>
      <c r="H5" s="1" t="s">
        <v>7</v>
      </c>
      <c r="I5" s="1" t="s">
        <v>8</v>
      </c>
      <c r="J5" s="1" t="s">
        <v>7</v>
      </c>
      <c r="K5" s="1" t="s">
        <v>8</v>
      </c>
      <c r="L5" s="1" t="s">
        <v>7</v>
      </c>
      <c r="M5" s="1" t="s">
        <v>8</v>
      </c>
      <c r="N5" s="1" t="s">
        <v>7</v>
      </c>
      <c r="O5" s="1" t="s">
        <v>8</v>
      </c>
    </row>
    <row r="6" spans="2:18" x14ac:dyDescent="0.25">
      <c r="C6" s="2">
        <v>0.77541199999999999</v>
      </c>
      <c r="D6" s="2">
        <v>0.86037399999999997</v>
      </c>
      <c r="H6" s="2">
        <v>606.63279999999997</v>
      </c>
      <c r="I6" s="2">
        <v>562.37329999999997</v>
      </c>
      <c r="J6" s="2">
        <v>0.6</v>
      </c>
      <c r="K6" s="2">
        <v>0.9</v>
      </c>
      <c r="L6" s="2">
        <v>8.6099999999999996E-2</v>
      </c>
      <c r="M6" s="2">
        <v>8.3599999999999994E-2</v>
      </c>
      <c r="N6" s="2">
        <v>1.827</v>
      </c>
      <c r="O6" s="2">
        <v>1.3399000000000001</v>
      </c>
      <c r="Q6" s="3"/>
      <c r="R6" s="3"/>
    </row>
    <row r="7" spans="2:18" x14ac:dyDescent="0.25">
      <c r="C7" s="2">
        <v>1.05558</v>
      </c>
      <c r="D7" s="2">
        <v>1.10806</v>
      </c>
      <c r="H7" s="2">
        <v>523.96230000000003</v>
      </c>
      <c r="I7" s="2">
        <v>467.25779999999997</v>
      </c>
      <c r="J7" s="2">
        <v>0.7</v>
      </c>
      <c r="K7" s="2">
        <v>0.8</v>
      </c>
      <c r="L7" s="2">
        <v>0.1472</v>
      </c>
      <c r="M7" s="2">
        <v>9.2999999999999999E-2</v>
      </c>
      <c r="N7" s="2">
        <v>1.7101999999999999</v>
      </c>
      <c r="O7" s="2">
        <v>1.4084000000000001</v>
      </c>
      <c r="Q7" s="3"/>
      <c r="R7" s="3"/>
    </row>
    <row r="8" spans="2:18" x14ac:dyDescent="0.25">
      <c r="C8" s="2">
        <v>1.1712389999999999</v>
      </c>
      <c r="D8" s="2">
        <v>0.86936599999999997</v>
      </c>
      <c r="H8" s="2">
        <v>338.76220000000001</v>
      </c>
      <c r="I8" s="2">
        <v>418.25099999999998</v>
      </c>
      <c r="J8" s="2">
        <v>0.9</v>
      </c>
      <c r="K8" s="2">
        <v>0.8</v>
      </c>
      <c r="L8" s="2">
        <v>7.4899999999999994E-2</v>
      </c>
      <c r="M8" s="2">
        <v>0.1021</v>
      </c>
      <c r="N8" s="2">
        <v>1.462</v>
      </c>
      <c r="O8" s="2">
        <v>1.8403</v>
      </c>
      <c r="Q8" s="3"/>
      <c r="R8" s="3"/>
    </row>
    <row r="9" spans="2:18" x14ac:dyDescent="0.25">
      <c r="C9" s="2">
        <v>1.441964</v>
      </c>
      <c r="D9" s="2">
        <v>0.79445399999999999</v>
      </c>
      <c r="H9" s="2">
        <v>480.23989999999998</v>
      </c>
      <c r="I9" s="2">
        <v>557.10429999999997</v>
      </c>
      <c r="J9" s="2">
        <v>0.8</v>
      </c>
      <c r="K9" s="2">
        <v>0.6</v>
      </c>
      <c r="L9" s="2">
        <v>0.16950000000000001</v>
      </c>
      <c r="M9" s="2">
        <v>0.10580000000000001</v>
      </c>
      <c r="N9" s="2">
        <v>1.3481000000000001</v>
      </c>
      <c r="O9" s="2">
        <v>2.1844000000000001</v>
      </c>
      <c r="Q9" s="3"/>
      <c r="R9" s="3"/>
    </row>
    <row r="10" spans="2:18" x14ac:dyDescent="0.25">
      <c r="C10" s="2">
        <v>0.57555900000000004</v>
      </c>
      <c r="D10" s="2">
        <v>0.97470400000000001</v>
      </c>
      <c r="H10" s="2">
        <v>644.73069999999996</v>
      </c>
      <c r="I10" s="2">
        <v>503.3331</v>
      </c>
      <c r="J10" s="2">
        <v>0.8</v>
      </c>
      <c r="K10" s="2">
        <v>0.8</v>
      </c>
      <c r="L10" s="2">
        <v>0.15040000000000001</v>
      </c>
      <c r="M10" s="2">
        <v>0.1052</v>
      </c>
      <c r="N10" s="2">
        <v>1.6859999999999999</v>
      </c>
      <c r="O10" s="2">
        <v>1.5817000000000001</v>
      </c>
      <c r="Q10" s="3"/>
      <c r="R10" s="3"/>
    </row>
    <row r="11" spans="2:18" x14ac:dyDescent="0.25">
      <c r="C11" s="2">
        <v>0.85443100000000005</v>
      </c>
      <c r="D11" s="2">
        <v>1.179386</v>
      </c>
      <c r="H11" s="2">
        <v>348.21769999999998</v>
      </c>
      <c r="I11" s="2">
        <v>522.79616999999996</v>
      </c>
      <c r="J11" s="2">
        <v>0.9</v>
      </c>
      <c r="K11" s="2">
        <v>0.66</v>
      </c>
      <c r="L11" s="2">
        <v>4.7E-2</v>
      </c>
      <c r="M11" s="2">
        <v>6.9980000000000001E-2</v>
      </c>
      <c r="N11" s="2"/>
      <c r="O11" s="2">
        <v>1.34552</v>
      </c>
      <c r="Q11" s="3"/>
      <c r="R11" s="3"/>
    </row>
    <row r="12" spans="2:18" x14ac:dyDescent="0.25">
      <c r="C12" s="2">
        <v>1.556209</v>
      </c>
      <c r="D12" s="2">
        <v>0.43922600000000001</v>
      </c>
      <c r="H12" s="2">
        <v>489.41489999999999</v>
      </c>
      <c r="I12" s="2">
        <v>434.96946000000003</v>
      </c>
      <c r="J12" s="2">
        <v>0.7</v>
      </c>
      <c r="K12" s="2">
        <v>1.0399999999999998</v>
      </c>
      <c r="L12" s="2">
        <v>7.0199999999999999E-2</v>
      </c>
      <c r="M12" s="2">
        <v>9.2149999999999996E-2</v>
      </c>
      <c r="N12" s="2"/>
      <c r="O12" s="2">
        <v>1.41614</v>
      </c>
      <c r="Q12" s="3"/>
      <c r="R12" s="3"/>
    </row>
    <row r="13" spans="2:18" x14ac:dyDescent="0.25">
      <c r="C13" s="2">
        <v>0.56960599999999995</v>
      </c>
      <c r="D13" s="2">
        <v>0.616869</v>
      </c>
      <c r="H13" s="2">
        <v>319.83670000000001</v>
      </c>
      <c r="I13" s="2">
        <v>349.67606000000001</v>
      </c>
      <c r="J13" s="2">
        <v>1.1000000000000001</v>
      </c>
      <c r="K13" s="2">
        <v>1.1000000000000001</v>
      </c>
      <c r="L13" s="2">
        <v>7.9899999999999999E-2</v>
      </c>
      <c r="M13" s="2">
        <v>6.3619999999999996E-2</v>
      </c>
      <c r="N13" s="2"/>
      <c r="O13" s="2">
        <v>1.2518400000000001</v>
      </c>
      <c r="Q13" s="3"/>
      <c r="R13" s="3"/>
    </row>
    <row r="14" spans="2:18" x14ac:dyDescent="0.25">
      <c r="C14" s="4"/>
      <c r="D14" s="5"/>
      <c r="H14" s="4"/>
      <c r="I14" s="5"/>
      <c r="J14" s="5"/>
      <c r="K14" s="5"/>
      <c r="L14" s="5"/>
      <c r="M14" s="5"/>
      <c r="N14" s="5"/>
      <c r="O14" s="5"/>
    </row>
    <row r="15" spans="2:18" x14ac:dyDescent="0.25">
      <c r="B15" s="6" t="s">
        <v>9</v>
      </c>
      <c r="C15" s="7">
        <f>AVERAGE(C6:C13)</f>
        <v>1</v>
      </c>
      <c r="D15" s="7">
        <f>AVERAGE(D6:D13)</f>
        <v>0.85530487500000008</v>
      </c>
      <c r="G15" s="6" t="s">
        <v>9</v>
      </c>
      <c r="H15" s="7">
        <f>AVERAGE(H6:H13)</f>
        <v>468.97465</v>
      </c>
      <c r="I15" s="7">
        <f>AVERAGE(I6:I13)</f>
        <v>476.97014875000002</v>
      </c>
      <c r="J15" s="7">
        <f t="shared" ref="J15:O15" si="0">AVERAGE(J6:J13)</f>
        <v>0.8125</v>
      </c>
      <c r="K15" s="7">
        <f t="shared" si="0"/>
        <v>0.83750000000000013</v>
      </c>
      <c r="L15" s="7">
        <f t="shared" si="0"/>
        <v>0.10315000000000001</v>
      </c>
      <c r="M15" s="7">
        <f t="shared" si="0"/>
        <v>8.943124999999999E-2</v>
      </c>
      <c r="N15" s="7">
        <f t="shared" si="0"/>
        <v>1.6066600000000002</v>
      </c>
      <c r="O15" s="7">
        <f t="shared" si="0"/>
        <v>1.5460250000000002</v>
      </c>
    </row>
    <row r="16" spans="2:18" x14ac:dyDescent="0.25">
      <c r="B16" s="6" t="s">
        <v>10</v>
      </c>
      <c r="C16" s="7">
        <f>STDEV(C6:C13)</f>
        <v>0.37304381621619587</v>
      </c>
      <c r="D16" s="7">
        <f>STDEV(D6:D13)</f>
        <v>0.2440929029245317</v>
      </c>
      <c r="G16" s="6" t="s">
        <v>10</v>
      </c>
      <c r="H16" s="7">
        <f>STDEV(H6:H13)</f>
        <v>123.74395104505108</v>
      </c>
      <c r="I16" s="7">
        <f>STDEV(I6:I13)</f>
        <v>73.698537392481583</v>
      </c>
      <c r="J16" s="7">
        <f t="shared" ref="J16:O16" si="1">STDEV(J6:J13)</f>
        <v>0.15526475085202979</v>
      </c>
      <c r="K16" s="7">
        <f t="shared" si="1"/>
        <v>0.17152675759609129</v>
      </c>
      <c r="L16" s="7">
        <f t="shared" si="1"/>
        <v>4.5423625067641984E-2</v>
      </c>
      <c r="M16" s="7">
        <f t="shared" si="1"/>
        <v>1.5927467234309468E-2</v>
      </c>
      <c r="N16" s="7">
        <f t="shared" si="1"/>
        <v>0.19579636870994307</v>
      </c>
      <c r="O16" s="7">
        <f t="shared" si="1"/>
        <v>0.3163267886673069</v>
      </c>
    </row>
    <row r="17" spans="2:20" x14ac:dyDescent="0.25">
      <c r="B17" s="6" t="s">
        <v>11</v>
      </c>
      <c r="C17" s="7">
        <f>C16/C18</f>
        <v>4.6630477027024483E-2</v>
      </c>
      <c r="D17" s="7">
        <f>D16/D18</f>
        <v>3.0511612865566463E-2</v>
      </c>
      <c r="G17" s="6" t="s">
        <v>11</v>
      </c>
      <c r="H17" s="7">
        <f>H16/H18</f>
        <v>15.467993880631385</v>
      </c>
      <c r="I17" s="7">
        <f>I16/I18</f>
        <v>9.2123171740601979</v>
      </c>
      <c r="J17" s="7">
        <f t="shared" ref="J17:O17" si="2">J16/J18</f>
        <v>1.9408093856503723E-2</v>
      </c>
      <c r="K17" s="7">
        <f t="shared" si="2"/>
        <v>2.1440844699511411E-2</v>
      </c>
      <c r="L17" s="7">
        <f t="shared" si="2"/>
        <v>5.6779531334552481E-3</v>
      </c>
      <c r="M17" s="7">
        <f t="shared" si="2"/>
        <v>1.9909334042886835E-3</v>
      </c>
      <c r="N17" s="7">
        <f t="shared" si="2"/>
        <v>3.9159273741988618E-2</v>
      </c>
      <c r="O17" s="7">
        <f t="shared" si="2"/>
        <v>3.9540848583413363E-2</v>
      </c>
    </row>
    <row r="18" spans="2:20" x14ac:dyDescent="0.25">
      <c r="B18" s="6" t="s">
        <v>12</v>
      </c>
      <c r="C18" s="8">
        <f>COUNT(C6:C13)</f>
        <v>8</v>
      </c>
      <c r="D18" s="8">
        <f>COUNT(D6:D13)</f>
        <v>8</v>
      </c>
      <c r="G18" s="6" t="s">
        <v>12</v>
      </c>
      <c r="H18" s="8">
        <f>COUNT(H6:H13)</f>
        <v>8</v>
      </c>
      <c r="I18" s="8">
        <f>COUNT(I6:I13)</f>
        <v>8</v>
      </c>
      <c r="J18" s="8">
        <f t="shared" ref="J18:O18" si="3">COUNT(J6:J13)</f>
        <v>8</v>
      </c>
      <c r="K18" s="8">
        <f t="shared" si="3"/>
        <v>8</v>
      </c>
      <c r="L18" s="8">
        <f t="shared" si="3"/>
        <v>8</v>
      </c>
      <c r="M18" s="8">
        <f t="shared" si="3"/>
        <v>8</v>
      </c>
      <c r="N18" s="8">
        <f t="shared" si="3"/>
        <v>5</v>
      </c>
      <c r="O18" s="8">
        <f t="shared" si="3"/>
        <v>8</v>
      </c>
    </row>
    <row r="19" spans="2:20" x14ac:dyDescent="0.25">
      <c r="B19" s="38" t="s">
        <v>67</v>
      </c>
      <c r="D19" s="37">
        <v>0.3735</v>
      </c>
      <c r="G19" s="38" t="s">
        <v>67</v>
      </c>
      <c r="H19" s="38"/>
      <c r="I19" s="38">
        <v>0.87749999999999995</v>
      </c>
      <c r="J19" s="38"/>
      <c r="K19" s="38">
        <v>0.76439999999999997</v>
      </c>
      <c r="L19" s="38"/>
      <c r="M19" s="38">
        <v>0.43659999999999999</v>
      </c>
      <c r="N19" s="38"/>
      <c r="O19" s="38">
        <v>0.70989999999999998</v>
      </c>
    </row>
    <row r="23" spans="2:20" x14ac:dyDescent="0.25">
      <c r="C23" s="24" t="s">
        <v>13</v>
      </c>
      <c r="D23" s="24"/>
      <c r="G23" s="24" t="s">
        <v>14</v>
      </c>
      <c r="H23" s="24"/>
      <c r="K23" s="24" t="s">
        <v>15</v>
      </c>
      <c r="L23" s="24"/>
      <c r="O23" s="24" t="s">
        <v>16</v>
      </c>
      <c r="P23" s="24"/>
      <c r="S23" s="24" t="s">
        <v>17</v>
      </c>
      <c r="T23" s="24"/>
    </row>
    <row r="24" spans="2:20" x14ac:dyDescent="0.25">
      <c r="C24" s="24" t="s">
        <v>18</v>
      </c>
      <c r="D24" s="24"/>
      <c r="G24" s="24" t="s">
        <v>19</v>
      </c>
      <c r="H24" s="24"/>
      <c r="K24" s="24" t="s">
        <v>20</v>
      </c>
      <c r="L24" s="24"/>
      <c r="O24" s="24" t="s">
        <v>21</v>
      </c>
      <c r="P24" s="24"/>
      <c r="S24" s="24" t="s">
        <v>22</v>
      </c>
      <c r="T24" s="24"/>
    </row>
    <row r="25" spans="2:20" x14ac:dyDescent="0.25">
      <c r="C25" s="28" t="s">
        <v>23</v>
      </c>
      <c r="D25" s="28"/>
      <c r="G25" s="28" t="s">
        <v>23</v>
      </c>
      <c r="H25" s="28"/>
      <c r="K25" s="1" t="s">
        <v>24</v>
      </c>
      <c r="L25" s="1" t="s">
        <v>25</v>
      </c>
      <c r="O25" s="1" t="s">
        <v>24</v>
      </c>
      <c r="P25" s="1" t="s">
        <v>25</v>
      </c>
      <c r="S25" s="1" t="s">
        <v>24</v>
      </c>
      <c r="T25" s="1" t="s">
        <v>25</v>
      </c>
    </row>
    <row r="26" spans="2:20" x14ac:dyDescent="0.25">
      <c r="C26" s="1" t="s">
        <v>24</v>
      </c>
      <c r="D26" s="1" t="s">
        <v>25</v>
      </c>
      <c r="G26" s="1" t="s">
        <v>24</v>
      </c>
      <c r="H26" s="1" t="s">
        <v>25</v>
      </c>
      <c r="K26" s="9">
        <v>20.317329999999998</v>
      </c>
      <c r="L26" s="9">
        <v>10.348649999999999</v>
      </c>
      <c r="O26" s="10">
        <v>49.977900552486183</v>
      </c>
      <c r="P26" s="10">
        <v>43.110512129380055</v>
      </c>
      <c r="S26" s="11">
        <v>7.9226519337016574</v>
      </c>
      <c r="T26" s="11">
        <v>7.5902964959568733</v>
      </c>
    </row>
    <row r="27" spans="2:20" x14ac:dyDescent="0.25">
      <c r="C27" s="10">
        <v>108</v>
      </c>
      <c r="D27" s="10">
        <v>85</v>
      </c>
      <c r="G27" s="10">
        <v>853</v>
      </c>
      <c r="H27" s="10">
        <v>946</v>
      </c>
      <c r="K27" s="10">
        <v>12.113350000000001</v>
      </c>
      <c r="L27" s="10">
        <v>15.45767</v>
      </c>
      <c r="O27" s="10">
        <v>41.782383419689118</v>
      </c>
      <c r="P27" s="10">
        <v>48.165760869565219</v>
      </c>
      <c r="S27" s="11">
        <v>7.8367875647668388</v>
      </c>
      <c r="T27" s="11">
        <v>7.554347826086957</v>
      </c>
    </row>
    <row r="28" spans="2:20" x14ac:dyDescent="0.25">
      <c r="C28" s="10">
        <v>77</v>
      </c>
      <c r="D28" s="10">
        <v>131</v>
      </c>
      <c r="G28" s="10">
        <v>484</v>
      </c>
      <c r="H28" s="10">
        <v>1082</v>
      </c>
      <c r="K28" s="10">
        <v>22.8</v>
      </c>
      <c r="L28" s="10">
        <v>13.90541</v>
      </c>
      <c r="O28" s="10">
        <v>48.309368191721134</v>
      </c>
      <c r="P28" s="10">
        <v>44.386111111111113</v>
      </c>
      <c r="S28" s="11">
        <v>6.2679738562091503</v>
      </c>
      <c r="T28" s="11">
        <v>7.7444444444444445</v>
      </c>
    </row>
    <row r="29" spans="2:20" x14ac:dyDescent="0.25">
      <c r="C29" s="10">
        <v>209</v>
      </c>
      <c r="D29" s="10">
        <v>168</v>
      </c>
      <c r="G29" s="10">
        <v>1521</v>
      </c>
      <c r="H29" s="10">
        <v>1522</v>
      </c>
      <c r="K29" s="10">
        <v>4.5361599999999997</v>
      </c>
      <c r="L29" s="10">
        <v>5.6477269999999997</v>
      </c>
      <c r="O29" s="10">
        <v>50.723287671232882</v>
      </c>
      <c r="P29" s="10">
        <v>56.561403508771924</v>
      </c>
      <c r="S29" s="11">
        <v>8.7616438356164377</v>
      </c>
      <c r="T29" s="11">
        <v>7.5263157894736832</v>
      </c>
    </row>
    <row r="30" spans="2:20" x14ac:dyDescent="0.25">
      <c r="C30" s="10">
        <v>73</v>
      </c>
      <c r="D30" s="10">
        <v>75</v>
      </c>
      <c r="G30" s="10">
        <v>430</v>
      </c>
      <c r="H30" s="10">
        <v>477</v>
      </c>
      <c r="K30" s="10">
        <v>11.24403</v>
      </c>
      <c r="L30" s="10">
        <v>9.2205440000000003</v>
      </c>
      <c r="O30" s="10">
        <v>41.718346253229974</v>
      </c>
      <c r="P30" s="10">
        <v>36.011904761904759</v>
      </c>
      <c r="S30" s="11">
        <v>7.9793281653746764</v>
      </c>
      <c r="T30" s="11">
        <v>8.9434523809523814</v>
      </c>
    </row>
    <row r="31" spans="2:20" x14ac:dyDescent="0.25">
      <c r="C31" s="10">
        <v>569</v>
      </c>
      <c r="D31" s="10">
        <v>309</v>
      </c>
      <c r="G31" s="10">
        <v>4199</v>
      </c>
      <c r="H31" s="10">
        <v>1083</v>
      </c>
      <c r="K31" s="10">
        <v>16.586839999999999</v>
      </c>
      <c r="L31" s="10">
        <v>7.7196530000000001</v>
      </c>
      <c r="O31" s="10">
        <v>53.335092348284967</v>
      </c>
      <c r="P31" s="10">
        <v>51.304878048780488</v>
      </c>
      <c r="S31" s="11">
        <v>7.3139841688654368</v>
      </c>
      <c r="T31" s="11">
        <v>8.9939024390243905</v>
      </c>
    </row>
    <row r="32" spans="2:20" x14ac:dyDescent="0.25">
      <c r="C32" s="10">
        <v>299</v>
      </c>
      <c r="D32" s="10">
        <v>90</v>
      </c>
      <c r="G32" s="10">
        <v>1176</v>
      </c>
      <c r="H32" s="10">
        <v>700</v>
      </c>
      <c r="K32" s="10">
        <v>11.95767</v>
      </c>
      <c r="L32" s="10">
        <v>11.523389999999999</v>
      </c>
      <c r="O32" s="10">
        <v>44.513736263736263</v>
      </c>
      <c r="P32" s="10">
        <v>50.014836795252222</v>
      </c>
      <c r="S32" s="11">
        <v>8.6373626373626369</v>
      </c>
      <c r="T32" s="11">
        <v>8.3738872403560816</v>
      </c>
    </row>
    <row r="33" spans="2:20" x14ac:dyDescent="0.25">
      <c r="C33" s="10">
        <v>216</v>
      </c>
      <c r="D33" s="10">
        <v>68</v>
      </c>
      <c r="G33" s="10">
        <v>812</v>
      </c>
      <c r="H33" s="10">
        <v>887</v>
      </c>
      <c r="K33" s="10">
        <v>10.91398</v>
      </c>
      <c r="L33" s="10">
        <v>14.52674</v>
      </c>
      <c r="O33" s="10">
        <v>50.665768194070083</v>
      </c>
      <c r="P33" s="10">
        <v>44.282967032967036</v>
      </c>
      <c r="S33" s="11">
        <v>7.8571428571428568</v>
      </c>
      <c r="T33" s="11">
        <v>8.2335164835164836</v>
      </c>
    </row>
    <row r="34" spans="2:20" x14ac:dyDescent="0.25">
      <c r="C34" s="10">
        <v>172</v>
      </c>
      <c r="D34" s="10">
        <v>262</v>
      </c>
      <c r="G34" s="10">
        <v>2300</v>
      </c>
      <c r="H34" s="10">
        <v>2543</v>
      </c>
      <c r="K34" s="10">
        <v>7.1424500000000002</v>
      </c>
      <c r="L34" s="10">
        <v>14.28</v>
      </c>
      <c r="O34" s="10">
        <v>48.834710743801658</v>
      </c>
      <c r="P34" s="10">
        <v>46.665722379603402</v>
      </c>
      <c r="S34" s="11">
        <v>8.7382920110192863</v>
      </c>
      <c r="T34" s="11">
        <v>8.5580736543909364</v>
      </c>
    </row>
    <row r="35" spans="2:20" x14ac:dyDescent="0.25">
      <c r="C35" s="10">
        <v>260</v>
      </c>
      <c r="D35" s="10">
        <v>242</v>
      </c>
      <c r="G35" s="10">
        <v>1874</v>
      </c>
      <c r="H35" s="10">
        <v>1800</v>
      </c>
      <c r="K35" s="10">
        <v>3.3374999999999999</v>
      </c>
      <c r="L35" s="10">
        <v>6.5882350000000001</v>
      </c>
      <c r="O35" s="10">
        <v>52.039548022598872</v>
      </c>
      <c r="P35" s="10">
        <v>43.325581395348841</v>
      </c>
      <c r="S35" s="11">
        <v>7.8192090395480216</v>
      </c>
      <c r="T35" s="11">
        <v>8.4622093023255829</v>
      </c>
    </row>
    <row r="36" spans="2:20" x14ac:dyDescent="0.25">
      <c r="C36" s="10">
        <v>169</v>
      </c>
      <c r="D36" s="10">
        <v>129</v>
      </c>
      <c r="G36" s="10">
        <v>4802</v>
      </c>
      <c r="H36" s="10">
        <v>1094</v>
      </c>
      <c r="K36" s="10">
        <v>12.008380000000001</v>
      </c>
      <c r="L36" s="10">
        <v>4.3567419999999997</v>
      </c>
      <c r="O36" s="10">
        <v>47.974137931034484</v>
      </c>
      <c r="P36" s="10">
        <v>48.779036827195476</v>
      </c>
      <c r="S36" s="11">
        <v>9.1752873563218387</v>
      </c>
      <c r="T36" s="11">
        <v>8.3484419263456111</v>
      </c>
    </row>
    <row r="37" spans="2:20" x14ac:dyDescent="0.25">
      <c r="C37" s="10">
        <v>724</v>
      </c>
      <c r="D37" s="10">
        <v>401</v>
      </c>
      <c r="G37" s="10">
        <v>1275</v>
      </c>
      <c r="H37" s="10">
        <v>3395</v>
      </c>
      <c r="K37" s="10">
        <v>9.2111110000000007</v>
      </c>
      <c r="L37" s="10">
        <v>8.7958119999999997</v>
      </c>
      <c r="O37" s="10">
        <v>52.025280898876403</v>
      </c>
      <c r="P37" s="10">
        <v>45.685333333333332</v>
      </c>
      <c r="S37" s="11">
        <v>7.4438202247191008</v>
      </c>
      <c r="T37" s="11">
        <v>9.413333333333334</v>
      </c>
    </row>
    <row r="38" spans="2:20" x14ac:dyDescent="0.25">
      <c r="C38" s="10">
        <v>185</v>
      </c>
      <c r="D38" s="10">
        <v>106</v>
      </c>
      <c r="G38" s="10">
        <v>1017</v>
      </c>
      <c r="H38" s="10">
        <v>1480</v>
      </c>
      <c r="K38" s="10">
        <v>11.615</v>
      </c>
      <c r="L38" s="10">
        <v>12.321899999999999</v>
      </c>
      <c r="O38" s="10">
        <v>47.762376237623762</v>
      </c>
      <c r="P38" s="10">
        <v>47.986301369863014</v>
      </c>
      <c r="S38" s="11">
        <v>7.4257425742574261</v>
      </c>
      <c r="T38" s="11">
        <v>7.6273972602739724</v>
      </c>
    </row>
    <row r="39" spans="2:20" x14ac:dyDescent="0.25">
      <c r="C39" s="10">
        <v>141</v>
      </c>
      <c r="D39" s="10">
        <v>203</v>
      </c>
      <c r="G39" s="10"/>
      <c r="H39" s="10">
        <v>1472</v>
      </c>
      <c r="K39" s="10"/>
      <c r="L39" s="10">
        <v>17.181570000000001</v>
      </c>
      <c r="O39" s="10"/>
      <c r="P39" s="10">
        <v>45.91011235955056</v>
      </c>
      <c r="S39" s="11"/>
      <c r="T39" s="11">
        <v>7.2780898876404496</v>
      </c>
    </row>
    <row r="40" spans="2:20" x14ac:dyDescent="0.25">
      <c r="C40" s="10"/>
      <c r="D40" s="10">
        <v>191</v>
      </c>
      <c r="G40" s="10"/>
      <c r="H40" s="10">
        <v>2672</v>
      </c>
      <c r="K40" s="10"/>
      <c r="L40" s="10">
        <v>12.72034</v>
      </c>
      <c r="O40" s="10"/>
      <c r="P40" s="10">
        <v>47.42151162790698</v>
      </c>
      <c r="S40" s="11"/>
      <c r="T40" s="11">
        <v>7.8517441860465125</v>
      </c>
    </row>
    <row r="41" spans="2:20" x14ac:dyDescent="0.25">
      <c r="C41" s="10"/>
      <c r="D41" s="10">
        <v>422</v>
      </c>
      <c r="G41" s="10"/>
      <c r="H41" s="10">
        <v>2917</v>
      </c>
      <c r="K41" s="4"/>
      <c r="L41" s="5"/>
      <c r="O41" s="4"/>
      <c r="P41" s="5"/>
      <c r="S41" s="4"/>
      <c r="T41" s="5"/>
    </row>
    <row r="42" spans="2:20" x14ac:dyDescent="0.25">
      <c r="C42" s="4"/>
      <c r="D42" s="5"/>
      <c r="G42" s="4"/>
      <c r="H42" s="5"/>
      <c r="J42" s="6" t="s">
        <v>9</v>
      </c>
      <c r="K42" s="12">
        <f>AVERAGE(K26:K40)</f>
        <v>11.829523153846152</v>
      </c>
      <c r="L42" s="12">
        <f>AVERAGE(L26:L40)</f>
        <v>10.972958866666666</v>
      </c>
      <c r="N42" s="6" t="s">
        <v>9</v>
      </c>
      <c r="O42" s="12">
        <f>AVERAGE(O26:O39)</f>
        <v>48.435533594491218</v>
      </c>
      <c r="P42" s="12">
        <f>AVERAGE(P26:P39)</f>
        <v>46.585032994473387</v>
      </c>
      <c r="R42" s="6" t="s">
        <v>9</v>
      </c>
      <c r="S42" s="13">
        <f>AVERAGE(S26:S39)</f>
        <v>7.9368635557619518</v>
      </c>
      <c r="T42" s="13">
        <f>AVERAGE(T26:T39)</f>
        <v>8.1891220331515147</v>
      </c>
    </row>
    <row r="43" spans="2:20" x14ac:dyDescent="0.25">
      <c r="B43" s="6" t="s">
        <v>9</v>
      </c>
      <c r="C43" s="12">
        <f>AVERAGE(C27:C40)</f>
        <v>246.30769230769232</v>
      </c>
      <c r="D43" s="12">
        <f>AVERAGE(D27:D40)</f>
        <v>175.71428571428572</v>
      </c>
      <c r="F43" s="6" t="s">
        <v>9</v>
      </c>
      <c r="G43" s="12">
        <f>AVERAGE(G27:G40)</f>
        <v>1728.5833333333333</v>
      </c>
      <c r="H43" s="12">
        <f>AVERAGE(H27:H40)</f>
        <v>1510.9285714285713</v>
      </c>
      <c r="J43" s="6" t="s">
        <v>10</v>
      </c>
      <c r="K43" s="12">
        <f>STDEV(K26:K40)</f>
        <v>5.5566374867364123</v>
      </c>
      <c r="L43" s="12">
        <f>STDEV(L26:L40)</f>
        <v>3.8372563213310134</v>
      </c>
      <c r="N43" s="6" t="s">
        <v>10</v>
      </c>
      <c r="O43" s="12">
        <f>STDEV(O26:O39)</f>
        <v>3.7424851015900589</v>
      </c>
      <c r="P43" s="12">
        <f>STDEV(P26:P39)</f>
        <v>4.7128137963853467</v>
      </c>
      <c r="R43" s="6" t="s">
        <v>10</v>
      </c>
      <c r="S43" s="13">
        <f>STDEV(S26:S39)</f>
        <v>0.76684792539450342</v>
      </c>
      <c r="T43" s="13">
        <f>STDEV(T26:T39)</f>
        <v>0.65231350406979505</v>
      </c>
    </row>
    <row r="44" spans="2:20" x14ac:dyDescent="0.25">
      <c r="B44" s="6" t="s">
        <v>10</v>
      </c>
      <c r="C44" s="12">
        <f>STDEV(C27:C40)</f>
        <v>191.87034885367456</v>
      </c>
      <c r="D44" s="12">
        <f>STDEV(D27:D40)</f>
        <v>99.134274575468595</v>
      </c>
      <c r="F44" s="6" t="s">
        <v>10</v>
      </c>
      <c r="G44" s="12">
        <f>STDEV(G27:G40)</f>
        <v>1407.7421289125191</v>
      </c>
      <c r="H44" s="12">
        <f>STDEV(H27:H40)</f>
        <v>833.21051585794555</v>
      </c>
      <c r="J44" s="6" t="s">
        <v>11</v>
      </c>
      <c r="K44" s="12">
        <f>K43/K45</f>
        <v>0.42743365282587786</v>
      </c>
      <c r="L44" s="12">
        <f>L43/L45</f>
        <v>0.25581708808873421</v>
      </c>
      <c r="N44" s="6" t="s">
        <v>11</v>
      </c>
      <c r="O44" s="12">
        <f>O43/O45</f>
        <v>0.28788346935308146</v>
      </c>
      <c r="P44" s="12">
        <f>P43/P45</f>
        <v>0.31418758642568978</v>
      </c>
      <c r="R44" s="6" t="s">
        <v>11</v>
      </c>
      <c r="S44" s="13">
        <f>S43/S45</f>
        <v>5.898830195342334E-2</v>
      </c>
      <c r="T44" s="13">
        <f>T43/T45</f>
        <v>4.348756693798634E-2</v>
      </c>
    </row>
    <row r="45" spans="2:20" x14ac:dyDescent="0.25">
      <c r="B45" s="6" t="s">
        <v>11</v>
      </c>
      <c r="C45" s="12">
        <f>C44/C46</f>
        <v>14.759257604128813</v>
      </c>
      <c r="D45" s="12">
        <f>D44/D46</f>
        <v>6.608951638364573</v>
      </c>
      <c r="F45" s="6" t="s">
        <v>11</v>
      </c>
      <c r="G45" s="12">
        <f>G44/G46</f>
        <v>117.31184407604326</v>
      </c>
      <c r="H45" s="12">
        <f>H44/H46</f>
        <v>55.54736772386304</v>
      </c>
      <c r="J45" s="6" t="s">
        <v>12</v>
      </c>
      <c r="K45" s="8">
        <f>COUNT(K26:K40)</f>
        <v>13</v>
      </c>
      <c r="L45" s="8">
        <f>COUNT(L26:L40)</f>
        <v>15</v>
      </c>
      <c r="N45" s="6" t="s">
        <v>12</v>
      </c>
      <c r="O45" s="8">
        <f>COUNT(O26:O39)</f>
        <v>13</v>
      </c>
      <c r="P45" s="8">
        <f>COUNT(P26:P40)</f>
        <v>15</v>
      </c>
      <c r="R45" s="6" t="s">
        <v>12</v>
      </c>
      <c r="S45" s="8">
        <f>COUNT(S26:S39)</f>
        <v>13</v>
      </c>
      <c r="T45" s="8">
        <f>COUNT(T26:T40)</f>
        <v>15</v>
      </c>
    </row>
    <row r="46" spans="2:20" x14ac:dyDescent="0.25">
      <c r="B46" s="6" t="s">
        <v>12</v>
      </c>
      <c r="C46" s="8">
        <f>COUNT(C27:C40)</f>
        <v>13</v>
      </c>
      <c r="D46" s="8">
        <f>COUNT(D27:D41)</f>
        <v>15</v>
      </c>
      <c r="F46" s="6" t="s">
        <v>12</v>
      </c>
      <c r="G46" s="8">
        <f>COUNT(G27:G40)</f>
        <v>12</v>
      </c>
      <c r="H46" s="8">
        <f>COUNT(H27:H41)</f>
        <v>15</v>
      </c>
      <c r="J46" s="6" t="s">
        <v>67</v>
      </c>
      <c r="K46" s="36"/>
      <c r="L46" s="2">
        <v>0.63890000000000002</v>
      </c>
      <c r="N46" s="6" t="s">
        <v>67</v>
      </c>
      <c r="O46" s="36"/>
      <c r="P46" s="2">
        <v>0.2722</v>
      </c>
      <c r="R46" s="6" t="s">
        <v>67</v>
      </c>
      <c r="S46" s="36"/>
      <c r="T46" s="2">
        <v>0.39760000000000001</v>
      </c>
    </row>
    <row r="47" spans="2:20" x14ac:dyDescent="0.25">
      <c r="B47" s="6" t="s">
        <v>67</v>
      </c>
      <c r="C47" s="36"/>
      <c r="D47" s="2">
        <v>0.3654</v>
      </c>
      <c r="F47" s="6" t="s">
        <v>67</v>
      </c>
      <c r="G47" s="36"/>
      <c r="H47" s="2">
        <v>0.78190000000000004</v>
      </c>
    </row>
    <row r="50" spans="3:22" x14ac:dyDescent="0.25">
      <c r="C50" s="24" t="s">
        <v>26</v>
      </c>
      <c r="D50" s="24"/>
      <c r="E50" s="24"/>
      <c r="F50" s="24"/>
      <c r="G50" s="24"/>
      <c r="H50" s="24"/>
      <c r="I50" s="24"/>
      <c r="J50" s="24"/>
      <c r="M50" s="25" t="s">
        <v>27</v>
      </c>
      <c r="N50" s="26"/>
      <c r="O50" s="26"/>
      <c r="P50" s="26"/>
      <c r="Q50" s="26"/>
      <c r="R50" s="27"/>
    </row>
    <row r="51" spans="3:22" x14ac:dyDescent="0.25">
      <c r="C51" s="24" t="s">
        <v>28</v>
      </c>
      <c r="D51" s="24"/>
      <c r="E51" s="24"/>
      <c r="F51" s="24"/>
      <c r="G51" s="24"/>
      <c r="H51" s="24"/>
      <c r="I51" s="24"/>
      <c r="J51" s="24"/>
      <c r="M51" s="25" t="s">
        <v>29</v>
      </c>
      <c r="N51" s="26"/>
      <c r="O51" s="26"/>
      <c r="P51" s="26"/>
      <c r="Q51" s="26"/>
      <c r="R51" s="27"/>
    </row>
    <row r="52" spans="3:22" x14ac:dyDescent="0.25">
      <c r="C52" s="28" t="s">
        <v>30</v>
      </c>
      <c r="D52" s="28"/>
      <c r="E52" s="28" t="s">
        <v>31</v>
      </c>
      <c r="F52" s="28"/>
      <c r="G52" s="28" t="s">
        <v>32</v>
      </c>
      <c r="H52" s="28"/>
      <c r="I52" s="28" t="s">
        <v>33</v>
      </c>
      <c r="J52" s="28"/>
      <c r="M52" s="28" t="s">
        <v>34</v>
      </c>
      <c r="N52" s="28"/>
      <c r="O52" s="28" t="s">
        <v>35</v>
      </c>
      <c r="P52" s="28"/>
      <c r="Q52" s="28" t="s">
        <v>36</v>
      </c>
      <c r="R52" s="28"/>
    </row>
    <row r="53" spans="3:22" x14ac:dyDescent="0.25">
      <c r="C53" s="1" t="s">
        <v>24</v>
      </c>
      <c r="D53" s="1" t="s">
        <v>25</v>
      </c>
      <c r="E53" s="1" t="s">
        <v>24</v>
      </c>
      <c r="F53" s="1" t="s">
        <v>25</v>
      </c>
      <c r="G53" s="1" t="s">
        <v>24</v>
      </c>
      <c r="H53" s="1" t="s">
        <v>25</v>
      </c>
      <c r="I53" s="1" t="s">
        <v>24</v>
      </c>
      <c r="J53" s="1" t="s">
        <v>25</v>
      </c>
      <c r="M53" s="1" t="s">
        <v>24</v>
      </c>
      <c r="N53" s="1" t="s">
        <v>25</v>
      </c>
      <c r="O53" s="1" t="s">
        <v>24</v>
      </c>
      <c r="P53" s="1" t="s">
        <v>25</v>
      </c>
      <c r="Q53" s="1" t="s">
        <v>24</v>
      </c>
      <c r="R53" s="1" t="s">
        <v>25</v>
      </c>
    </row>
    <row r="54" spans="3:22" x14ac:dyDescent="0.25">
      <c r="C54" s="14">
        <v>0.79557999999999995</v>
      </c>
      <c r="D54" s="14">
        <v>0.76819400000000004</v>
      </c>
      <c r="E54" s="14">
        <v>0.61326000000000003</v>
      </c>
      <c r="F54" s="14">
        <v>0.57681899999999997</v>
      </c>
      <c r="G54" s="15">
        <v>11.95304</v>
      </c>
      <c r="H54" s="15">
        <v>12.48518</v>
      </c>
      <c r="I54" s="15">
        <v>1.0801099999999999</v>
      </c>
      <c r="J54" s="15">
        <v>1.1482479999999999</v>
      </c>
      <c r="M54" s="16">
        <v>4.0122999999999999E-2</v>
      </c>
      <c r="N54" s="16">
        <v>4.4427000000000001E-2</v>
      </c>
      <c r="O54" s="16">
        <v>1.0460000000000001E-2</v>
      </c>
      <c r="P54" s="16">
        <v>1.8932000000000001E-2</v>
      </c>
      <c r="Q54" s="16">
        <v>5.0583000000000003E-2</v>
      </c>
      <c r="R54" s="16">
        <v>6.3357999999999998E-2</v>
      </c>
    </row>
    <row r="55" spans="3:22" x14ac:dyDescent="0.25">
      <c r="C55" s="14">
        <v>0.82124399999999997</v>
      </c>
      <c r="D55" s="14">
        <v>0.71467400000000003</v>
      </c>
      <c r="E55" s="14">
        <v>0.57772000000000001</v>
      </c>
      <c r="F55" s="14">
        <v>0.54619600000000001</v>
      </c>
      <c r="G55" s="15">
        <v>11.66839</v>
      </c>
      <c r="H55" s="15">
        <v>11.548909999999999</v>
      </c>
      <c r="I55" s="15">
        <v>1.1165799999999999</v>
      </c>
      <c r="J55" s="15">
        <v>1.1195649999999999</v>
      </c>
      <c r="M55" s="16">
        <v>4.0557000000000003E-2</v>
      </c>
      <c r="N55" s="16">
        <v>3.8942999999999998E-2</v>
      </c>
      <c r="O55" s="16">
        <v>1.1011E-2</v>
      </c>
      <c r="P55" s="16">
        <v>1.3717999999999999E-2</v>
      </c>
      <c r="Q55" s="16">
        <v>5.1568999999999997E-2</v>
      </c>
      <c r="R55" s="16">
        <v>5.2660999999999999E-2</v>
      </c>
    </row>
    <row r="56" spans="3:22" x14ac:dyDescent="0.25">
      <c r="C56" s="14">
        <v>0.58605700000000005</v>
      </c>
      <c r="D56" s="14">
        <v>0.85277800000000004</v>
      </c>
      <c r="E56" s="14">
        <v>0.47712399999999999</v>
      </c>
      <c r="F56" s="14">
        <v>0.60833300000000001</v>
      </c>
      <c r="G56" s="15">
        <v>8.376906</v>
      </c>
      <c r="H56" s="15">
        <v>11.633330000000001</v>
      </c>
      <c r="I56" s="15">
        <v>0.88235300000000005</v>
      </c>
      <c r="J56" s="15">
        <v>1.1194440000000001</v>
      </c>
      <c r="M56" s="16">
        <v>4.3737999999999999E-2</v>
      </c>
      <c r="N56" s="16">
        <v>4.1279999999999997E-2</v>
      </c>
      <c r="O56" s="16">
        <v>1.5413E-2</v>
      </c>
      <c r="P56" s="16">
        <v>1.2137999999999999E-2</v>
      </c>
      <c r="Q56" s="16">
        <v>5.9151000000000002E-2</v>
      </c>
      <c r="R56" s="16">
        <v>5.3418E-2</v>
      </c>
    </row>
    <row r="57" spans="3:22" x14ac:dyDescent="0.25">
      <c r="C57" s="14">
        <v>0.79725999999999997</v>
      </c>
      <c r="D57" s="14">
        <v>0.78947400000000001</v>
      </c>
      <c r="E57" s="14">
        <v>0.65479500000000002</v>
      </c>
      <c r="F57" s="14">
        <v>0.50584799999999996</v>
      </c>
      <c r="G57" s="15">
        <v>13.09315</v>
      </c>
      <c r="H57" s="15">
        <v>12.52047</v>
      </c>
      <c r="I57" s="15">
        <v>1.3260270000000001</v>
      </c>
      <c r="J57" s="15">
        <v>1.143275</v>
      </c>
      <c r="M57" s="16">
        <v>4.6595999999999999E-2</v>
      </c>
      <c r="N57" s="16">
        <v>4.9509999999999998E-2</v>
      </c>
      <c r="O57" s="16">
        <v>1.6716000000000002E-2</v>
      </c>
      <c r="P57" s="16">
        <v>1.7930000000000001E-2</v>
      </c>
      <c r="Q57" s="16">
        <v>6.3311999999999993E-2</v>
      </c>
      <c r="R57" s="16">
        <v>6.744E-2</v>
      </c>
      <c r="T57" s="39" t="s">
        <v>68</v>
      </c>
      <c r="U57" s="23" t="s">
        <v>70</v>
      </c>
      <c r="V57" s="23"/>
    </row>
    <row r="58" spans="3:22" x14ac:dyDescent="0.25">
      <c r="C58" s="14">
        <v>0.71834600000000004</v>
      </c>
      <c r="D58" s="14">
        <v>0.73511899999999997</v>
      </c>
      <c r="E58" s="14">
        <v>0.58656299999999995</v>
      </c>
      <c r="F58" s="14">
        <v>0.5625</v>
      </c>
      <c r="G58" s="15">
        <v>12.232559999999999</v>
      </c>
      <c r="H58" s="15">
        <v>13.65476</v>
      </c>
      <c r="I58" s="15">
        <v>1.131783</v>
      </c>
      <c r="J58" s="15">
        <v>1.142857</v>
      </c>
      <c r="M58" s="16">
        <v>4.7562E-2</v>
      </c>
      <c r="N58" s="16">
        <v>5.7292000000000003E-2</v>
      </c>
      <c r="O58" s="16">
        <v>1.9896E-2</v>
      </c>
      <c r="P58" s="16">
        <v>2.0648E-2</v>
      </c>
      <c r="Q58" s="16">
        <v>6.7458000000000004E-2</v>
      </c>
      <c r="R58" s="16">
        <v>7.7939999999999995E-2</v>
      </c>
      <c r="T58" s="39" t="s">
        <v>69</v>
      </c>
      <c r="U58" s="23">
        <v>0.92900000000000005</v>
      </c>
      <c r="V58" s="23" t="s">
        <v>71</v>
      </c>
    </row>
    <row r="59" spans="3:22" x14ac:dyDescent="0.25">
      <c r="C59" s="14">
        <v>0.64907700000000002</v>
      </c>
      <c r="D59" s="14">
        <v>0.89939000000000002</v>
      </c>
      <c r="E59" s="14">
        <v>0.46965699999999999</v>
      </c>
      <c r="F59" s="14">
        <v>0.62195100000000003</v>
      </c>
      <c r="G59" s="15">
        <v>10.746700000000001</v>
      </c>
      <c r="H59" s="15">
        <v>13.03354</v>
      </c>
      <c r="I59" s="15">
        <v>0.92348300000000005</v>
      </c>
      <c r="J59" s="15">
        <v>1.3536589999999999</v>
      </c>
      <c r="M59" s="16">
        <v>5.3815000000000002E-2</v>
      </c>
      <c r="N59" s="16">
        <v>4.1953999999999998E-2</v>
      </c>
      <c r="O59" s="16">
        <v>1.8164E-2</v>
      </c>
      <c r="P59" s="16">
        <v>1.4619E-2</v>
      </c>
      <c r="Q59" s="16">
        <v>7.1979000000000001E-2</v>
      </c>
      <c r="R59" s="16">
        <v>5.6572999999999998E-2</v>
      </c>
      <c r="T59" s="39" t="s">
        <v>69</v>
      </c>
      <c r="U59" s="23">
        <v>0.9919</v>
      </c>
      <c r="V59" s="23" t="s">
        <v>72</v>
      </c>
    </row>
    <row r="60" spans="3:22" x14ac:dyDescent="0.25">
      <c r="C60" s="14">
        <v>0.85164799999999996</v>
      </c>
      <c r="D60" s="14">
        <v>0.86646900000000004</v>
      </c>
      <c r="E60" s="14">
        <v>0.56044000000000005</v>
      </c>
      <c r="F60" s="14">
        <v>0.57269999999999999</v>
      </c>
      <c r="G60" s="15">
        <v>12.65385</v>
      </c>
      <c r="H60" s="15">
        <v>12.22255</v>
      </c>
      <c r="I60" s="15">
        <v>1.230769</v>
      </c>
      <c r="J60" s="15">
        <v>1.234421</v>
      </c>
      <c r="M60" s="16">
        <v>4.9860000000000002E-2</v>
      </c>
      <c r="N60" s="16">
        <v>3.2038999999999998E-2</v>
      </c>
      <c r="O60" s="16">
        <v>1.8422999999999998E-2</v>
      </c>
      <c r="P60" s="16">
        <v>1.1119E-2</v>
      </c>
      <c r="Q60" s="16">
        <v>6.8281999999999995E-2</v>
      </c>
      <c r="R60" s="16">
        <v>4.3159000000000003E-2</v>
      </c>
      <c r="T60" s="39" t="s">
        <v>69</v>
      </c>
      <c r="U60" s="23">
        <v>0.80930000000000002</v>
      </c>
      <c r="V60" s="23" t="s">
        <v>73</v>
      </c>
    </row>
    <row r="61" spans="3:22" x14ac:dyDescent="0.25">
      <c r="C61" s="14">
        <v>0.76010800000000001</v>
      </c>
      <c r="D61" s="14">
        <v>0.769231</v>
      </c>
      <c r="E61" s="14">
        <v>0.52021600000000001</v>
      </c>
      <c r="F61" s="14">
        <v>0.56318699999999999</v>
      </c>
      <c r="G61" s="15">
        <v>12.47709</v>
      </c>
      <c r="H61" s="15">
        <v>11.43407</v>
      </c>
      <c r="I61" s="15">
        <v>1.008086</v>
      </c>
      <c r="J61" s="15">
        <v>1.1648350000000001</v>
      </c>
      <c r="M61" s="16">
        <v>4.1929000000000001E-2</v>
      </c>
      <c r="N61" s="16">
        <v>4.1632000000000002E-2</v>
      </c>
      <c r="O61" s="16">
        <v>1.328E-2</v>
      </c>
      <c r="P61" s="16">
        <v>1.4120000000000001E-2</v>
      </c>
      <c r="Q61" s="16">
        <v>5.5209000000000001E-2</v>
      </c>
      <c r="R61" s="16">
        <v>5.5752000000000003E-2</v>
      </c>
    </row>
    <row r="62" spans="3:22" x14ac:dyDescent="0.25">
      <c r="C62" s="14">
        <v>0.85950400000000005</v>
      </c>
      <c r="D62" s="14">
        <v>0.75070800000000004</v>
      </c>
      <c r="E62" s="14">
        <v>0.66391199999999995</v>
      </c>
      <c r="F62" s="14">
        <v>0.62322900000000003</v>
      </c>
      <c r="G62" s="15">
        <v>13.071630000000001</v>
      </c>
      <c r="H62" s="15">
        <v>11.38527</v>
      </c>
      <c r="I62" s="15">
        <v>1.2396689999999999</v>
      </c>
      <c r="J62" s="15">
        <v>1.161473</v>
      </c>
      <c r="M62" s="16">
        <v>3.576E-2</v>
      </c>
      <c r="N62" s="16">
        <v>4.6353999999999999E-2</v>
      </c>
      <c r="O62" s="16">
        <v>1.4451E-2</v>
      </c>
      <c r="P62" s="16">
        <v>1.6652E-2</v>
      </c>
      <c r="Q62" s="16">
        <v>5.0210999999999999E-2</v>
      </c>
      <c r="R62" s="16">
        <v>6.3006000000000006E-2</v>
      </c>
    </row>
    <row r="63" spans="3:22" x14ac:dyDescent="0.25">
      <c r="C63" s="14">
        <v>0.90112999999999999</v>
      </c>
      <c r="D63" s="14">
        <v>0.793605</v>
      </c>
      <c r="E63" s="14">
        <v>0.57062100000000004</v>
      </c>
      <c r="F63" s="14">
        <v>0.59592999999999996</v>
      </c>
      <c r="G63" s="15">
        <v>12.37288</v>
      </c>
      <c r="H63" s="15">
        <v>14.156980000000001</v>
      </c>
      <c r="I63" s="15">
        <v>1.1723159999999999</v>
      </c>
      <c r="J63" s="15">
        <v>1.2005809999999999</v>
      </c>
      <c r="M63" s="16">
        <v>3.4020000000000002E-2</v>
      </c>
      <c r="N63" s="16">
        <v>4.8753999999999999E-2</v>
      </c>
      <c r="O63" s="16">
        <v>1.0928E-2</v>
      </c>
      <c r="P63" s="16">
        <v>1.8922000000000001E-2</v>
      </c>
      <c r="Q63" s="16">
        <v>4.4949000000000003E-2</v>
      </c>
      <c r="R63" s="16">
        <v>6.7676E-2</v>
      </c>
    </row>
    <row r="64" spans="3:22" x14ac:dyDescent="0.25">
      <c r="C64" s="14">
        <v>0.82758600000000004</v>
      </c>
      <c r="D64" s="14">
        <v>0.78753499999999999</v>
      </c>
      <c r="E64" s="14">
        <v>0.62931000000000004</v>
      </c>
      <c r="F64" s="14">
        <v>0.60339900000000002</v>
      </c>
      <c r="G64" s="15">
        <v>12.589079999999999</v>
      </c>
      <c r="H64" s="15">
        <v>11.79603</v>
      </c>
      <c r="I64" s="15">
        <v>1.2385060000000001</v>
      </c>
      <c r="J64" s="15">
        <v>1.294618</v>
      </c>
      <c r="M64" s="16">
        <v>4.3256999999999997E-2</v>
      </c>
      <c r="N64" s="16">
        <v>4.1168999999999997E-2</v>
      </c>
      <c r="O64" s="16">
        <v>1.4612999999999999E-2</v>
      </c>
      <c r="P64" s="16">
        <v>1.8454999999999999E-2</v>
      </c>
      <c r="Q64" s="16">
        <v>5.7869999999999998E-2</v>
      </c>
      <c r="R64" s="16">
        <v>5.9624000000000003E-2</v>
      </c>
    </row>
    <row r="65" spans="2:18" x14ac:dyDescent="0.25">
      <c r="C65" s="14">
        <v>0.98033700000000001</v>
      </c>
      <c r="D65" s="14">
        <v>0.74399999999999999</v>
      </c>
      <c r="E65" s="14">
        <v>0.63763999999999998</v>
      </c>
      <c r="F65" s="14">
        <v>0.56266700000000003</v>
      </c>
      <c r="G65" s="15">
        <v>12.35674</v>
      </c>
      <c r="H65" s="15">
        <v>11.453329999999999</v>
      </c>
      <c r="I65" s="15">
        <v>1.1938200000000001</v>
      </c>
      <c r="J65" s="15">
        <v>1.0933330000000001</v>
      </c>
      <c r="M65" s="16">
        <v>4.7320000000000001E-2</v>
      </c>
      <c r="N65" s="16">
        <v>3.8469999999999997E-2</v>
      </c>
      <c r="O65" s="16">
        <v>1.4017E-2</v>
      </c>
      <c r="P65" s="16">
        <v>1.2043E-2</v>
      </c>
      <c r="Q65" s="16">
        <v>6.1337000000000003E-2</v>
      </c>
      <c r="R65" s="16">
        <v>5.0512000000000001E-2</v>
      </c>
    </row>
    <row r="66" spans="2:18" x14ac:dyDescent="0.25">
      <c r="C66" s="14">
        <v>0.658416</v>
      </c>
      <c r="D66" s="14">
        <v>0.79452100000000003</v>
      </c>
      <c r="E66" s="14">
        <v>0.591584</v>
      </c>
      <c r="F66" s="14">
        <v>0.57260299999999997</v>
      </c>
      <c r="G66" s="15">
        <v>11.34901</v>
      </c>
      <c r="H66" s="15">
        <v>10.78904</v>
      </c>
      <c r="I66" s="15">
        <v>1.153465</v>
      </c>
      <c r="J66" s="15">
        <v>1.2</v>
      </c>
      <c r="M66" s="16"/>
      <c r="N66" s="16">
        <v>4.4676E-2</v>
      </c>
      <c r="O66" s="16"/>
      <c r="P66" s="16">
        <v>1.5792E-2</v>
      </c>
      <c r="Q66" s="16"/>
      <c r="R66" s="16">
        <v>6.0468000000000001E-2</v>
      </c>
    </row>
    <row r="67" spans="2:18" x14ac:dyDescent="0.25">
      <c r="C67" s="14"/>
      <c r="D67" s="14">
        <v>0.71629200000000004</v>
      </c>
      <c r="E67" s="2"/>
      <c r="F67" s="14">
        <v>0.56741600000000003</v>
      </c>
      <c r="G67" s="11"/>
      <c r="H67" s="15">
        <v>10.716290000000001</v>
      </c>
      <c r="I67" s="11"/>
      <c r="J67" s="15">
        <v>1.1432580000000001</v>
      </c>
      <c r="M67" s="16"/>
      <c r="N67" s="16">
        <v>6.6838999999999996E-2</v>
      </c>
      <c r="O67" s="17"/>
      <c r="P67" s="16">
        <v>1.1816E-2</v>
      </c>
      <c r="Q67" s="17"/>
      <c r="R67" s="16">
        <v>7.8655000000000003E-2</v>
      </c>
    </row>
    <row r="68" spans="2:18" x14ac:dyDescent="0.25">
      <c r="C68" s="14"/>
      <c r="D68" s="14">
        <v>0.69186000000000003</v>
      </c>
      <c r="E68" s="14"/>
      <c r="F68" s="14">
        <v>0.65116300000000005</v>
      </c>
      <c r="G68" s="15"/>
      <c r="H68" s="15">
        <v>12.23837</v>
      </c>
      <c r="I68" s="15"/>
      <c r="J68" s="15">
        <v>1.255814</v>
      </c>
      <c r="M68" s="4"/>
      <c r="N68" s="5"/>
      <c r="O68" s="4"/>
      <c r="P68" s="5"/>
      <c r="Q68" s="4"/>
      <c r="R68" s="5"/>
    </row>
    <row r="69" spans="2:18" x14ac:dyDescent="0.25">
      <c r="C69" s="4"/>
      <c r="D69" s="5"/>
      <c r="E69" s="4"/>
      <c r="F69" s="5"/>
      <c r="G69" s="4"/>
      <c r="H69" s="5"/>
      <c r="I69" s="4"/>
      <c r="J69" s="5"/>
      <c r="L69" s="6" t="s">
        <v>9</v>
      </c>
      <c r="M69" s="7">
        <f t="shared" ref="M69:R69" si="4">AVERAGE(M54:M67)</f>
        <v>4.3711416666666669E-2</v>
      </c>
      <c r="N69" s="7">
        <f t="shared" si="4"/>
        <v>4.5238500000000001E-2</v>
      </c>
      <c r="O69" s="7">
        <f t="shared" si="4"/>
        <v>1.4780999999999997E-2</v>
      </c>
      <c r="P69" s="7">
        <f t="shared" si="4"/>
        <v>1.5493142857142856E-2</v>
      </c>
      <c r="Q69" s="7">
        <f t="shared" si="4"/>
        <v>5.8492500000000003E-2</v>
      </c>
      <c r="R69" s="13">
        <f t="shared" si="4"/>
        <v>6.0731571428571426E-2</v>
      </c>
    </row>
    <row r="70" spans="2:18" x14ac:dyDescent="0.25">
      <c r="B70" s="6" t="s">
        <v>9</v>
      </c>
      <c r="C70" s="7">
        <f>AVERAGE(C54:C67)</f>
        <v>0.78509946153846155</v>
      </c>
      <c r="D70" s="7">
        <f>AVERAGE(D54:D67)</f>
        <v>0.78442785714285712</v>
      </c>
      <c r="E70" s="7">
        <f>AVERAGE(E54:E67)</f>
        <v>0.58098784615384624</v>
      </c>
      <c r="F70" s="7">
        <f>AVERAGE(F54:F67)</f>
        <v>0.57734128571428578</v>
      </c>
      <c r="G70" s="7">
        <f t="shared" ref="G70:J70" si="5">AVERAGE(G54:G67)</f>
        <v>11.918540461538461</v>
      </c>
      <c r="H70" s="13">
        <f t="shared" si="5"/>
        <v>12.059267857142856</v>
      </c>
      <c r="I70" s="13">
        <f t="shared" si="5"/>
        <v>1.1305359230769232</v>
      </c>
      <c r="J70" s="13">
        <f t="shared" si="5"/>
        <v>1.1799690714285713</v>
      </c>
      <c r="L70" s="6" t="s">
        <v>10</v>
      </c>
      <c r="M70" s="7">
        <f t="shared" ref="M70:R70" si="6">STDEV(M54:M67)</f>
        <v>5.7161416812126836E-3</v>
      </c>
      <c r="N70" s="7">
        <f t="shared" si="6"/>
        <v>8.5951249219006036E-3</v>
      </c>
      <c r="O70" s="7">
        <f t="shared" si="6"/>
        <v>3.1001333988893267E-3</v>
      </c>
      <c r="P70" s="7">
        <f t="shared" si="6"/>
        <v>3.1368068246140145E-3</v>
      </c>
      <c r="Q70" s="7">
        <f t="shared" si="6"/>
        <v>8.3313543644148343E-3</v>
      </c>
      <c r="R70" s="13">
        <f t="shared" si="6"/>
        <v>9.9920043012422643E-3</v>
      </c>
    </row>
    <row r="71" spans="2:18" x14ac:dyDescent="0.25">
      <c r="B71" s="6" t="s">
        <v>10</v>
      </c>
      <c r="C71" s="7">
        <f>STDEV(C54:C67)</f>
        <v>0.10960690684259991</v>
      </c>
      <c r="D71" s="7">
        <f>STDEV(D54:D67)</f>
        <v>5.5501473861035926E-2</v>
      </c>
      <c r="E71" s="7">
        <f>STDEV(E54:E67)</f>
        <v>6.2228810647809871E-2</v>
      </c>
      <c r="F71" s="7">
        <f>STDEV(F54:F67)</f>
        <v>3.155066496051312E-2</v>
      </c>
      <c r="G71" s="7">
        <f t="shared" ref="G71:J71" si="7">STDEV(G54:G67)</f>
        <v>1.2521039192546286</v>
      </c>
      <c r="H71" s="13">
        <f t="shared" si="7"/>
        <v>1.0174071158222868</v>
      </c>
      <c r="I71" s="13">
        <f t="shared" si="7"/>
        <v>0.12919815055271891</v>
      </c>
      <c r="J71" s="13">
        <f t="shared" si="7"/>
        <v>7.2095156116455145E-2</v>
      </c>
      <c r="L71" s="6" t="s">
        <v>11</v>
      </c>
      <c r="M71" s="7">
        <f>M70/M72</f>
        <v>4.7634514010105698E-4</v>
      </c>
      <c r="N71" s="7">
        <f>N70/N72</f>
        <v>6.139374944214717E-4</v>
      </c>
      <c r="O71" s="7">
        <f>O70/O72</f>
        <v>2.5834444990744391E-4</v>
      </c>
      <c r="P71" s="7">
        <f>P70/P72</f>
        <v>2.2405763032957247E-4</v>
      </c>
      <c r="Q71" s="7">
        <f t="shared" ref="Q71:R71" si="8">Q70/Q72</f>
        <v>6.9427953036790282E-4</v>
      </c>
      <c r="R71" s="13">
        <f t="shared" si="8"/>
        <v>7.1371459294587605E-4</v>
      </c>
    </row>
    <row r="72" spans="2:18" x14ac:dyDescent="0.25">
      <c r="B72" s="6" t="s">
        <v>11</v>
      </c>
      <c r="C72" s="7">
        <f>C71/C73</f>
        <v>8.4313005263538399E-3</v>
      </c>
      <c r="D72" s="7">
        <f>D71/D73</f>
        <v>3.7000982574023952E-3</v>
      </c>
      <c r="E72" s="7">
        <f>E71/E73</f>
        <v>4.7868315882930671E-3</v>
      </c>
      <c r="F72" s="7">
        <f>F71/F73</f>
        <v>2.1033776640342079E-3</v>
      </c>
      <c r="G72" s="7">
        <f t="shared" ref="G72:J72" si="9">G71/G73</f>
        <v>9.6315686096509895E-2</v>
      </c>
      <c r="H72" s="13">
        <f t="shared" si="9"/>
        <v>6.7827141054819115E-2</v>
      </c>
      <c r="I72" s="13">
        <f t="shared" si="9"/>
        <v>9.9383192732860701E-3</v>
      </c>
      <c r="J72" s="13">
        <f t="shared" si="9"/>
        <v>4.8063437410970095E-3</v>
      </c>
      <c r="L72" s="6" t="s">
        <v>12</v>
      </c>
      <c r="M72" s="8">
        <f t="shared" ref="M72:R72" si="10">COUNT(M54:M67)</f>
        <v>12</v>
      </c>
      <c r="N72" s="8">
        <f t="shared" si="10"/>
        <v>14</v>
      </c>
      <c r="O72" s="8">
        <f t="shared" si="10"/>
        <v>12</v>
      </c>
      <c r="P72" s="8">
        <f t="shared" si="10"/>
        <v>14</v>
      </c>
      <c r="Q72" s="8">
        <f t="shared" si="10"/>
        <v>12</v>
      </c>
      <c r="R72" s="8">
        <f t="shared" si="10"/>
        <v>14</v>
      </c>
    </row>
    <row r="73" spans="2:18" x14ac:dyDescent="0.25">
      <c r="B73" s="6" t="s">
        <v>12</v>
      </c>
      <c r="C73" s="8">
        <f>COUNT(C54:C67)</f>
        <v>13</v>
      </c>
      <c r="D73" s="8">
        <f>COUNT(D54:D68)</f>
        <v>15</v>
      </c>
      <c r="E73" s="8">
        <f>COUNT(E54:E67)</f>
        <v>13</v>
      </c>
      <c r="F73" s="8">
        <f>COUNT(F54:F68)</f>
        <v>15</v>
      </c>
      <c r="G73" s="8">
        <f t="shared" ref="G73" si="11">COUNT(G54:G67)</f>
        <v>13</v>
      </c>
      <c r="H73" s="8">
        <f t="shared" ref="H73" si="12">COUNT(H54:H68)</f>
        <v>15</v>
      </c>
      <c r="I73" s="8">
        <f t="shared" ref="I73" si="13">COUNT(I54:I67)</f>
        <v>13</v>
      </c>
      <c r="J73" s="8">
        <f t="shared" ref="J73" si="14">COUNT(J54:J68)</f>
        <v>15</v>
      </c>
    </row>
    <row r="74" spans="2:18" x14ac:dyDescent="0.25">
      <c r="B74" s="6" t="s">
        <v>67</v>
      </c>
      <c r="C74" s="36"/>
      <c r="D74" s="2">
        <v>0.83609999999999995</v>
      </c>
      <c r="E74" s="2"/>
      <c r="F74" s="2">
        <v>0.95020000000000004</v>
      </c>
      <c r="G74" s="2"/>
      <c r="H74" s="2">
        <v>0.72009999999999996</v>
      </c>
      <c r="I74" s="2"/>
      <c r="J74" s="2">
        <v>0.18340000000000001</v>
      </c>
    </row>
    <row r="78" spans="2:18" x14ac:dyDescent="0.25">
      <c r="B78" s="18"/>
      <c r="C78" s="25" t="s">
        <v>37</v>
      </c>
      <c r="D78" s="27"/>
      <c r="G78" s="25" t="s">
        <v>38</v>
      </c>
      <c r="H78" s="27"/>
      <c r="K78" s="25" t="s">
        <v>39</v>
      </c>
      <c r="L78" s="27"/>
      <c r="O78" s="25" t="s">
        <v>40</v>
      </c>
      <c r="P78" s="26"/>
      <c r="Q78" s="26"/>
      <c r="R78" s="27"/>
    </row>
    <row r="79" spans="2:18" x14ac:dyDescent="0.25">
      <c r="B79" s="18"/>
      <c r="C79" s="29" t="s">
        <v>41</v>
      </c>
      <c r="D79" s="30"/>
      <c r="G79" s="25" t="s">
        <v>42</v>
      </c>
      <c r="H79" s="27"/>
      <c r="K79" s="25" t="s">
        <v>43</v>
      </c>
      <c r="L79" s="27"/>
      <c r="O79" s="25" t="s">
        <v>44</v>
      </c>
      <c r="P79" s="26"/>
      <c r="Q79" s="26"/>
      <c r="R79" s="27"/>
    </row>
    <row r="80" spans="2:18" x14ac:dyDescent="0.25">
      <c r="B80" s="2" t="s">
        <v>45</v>
      </c>
      <c r="C80" s="2" t="s">
        <v>46</v>
      </c>
      <c r="D80" s="2" t="s">
        <v>25</v>
      </c>
      <c r="G80" s="31" t="s">
        <v>47</v>
      </c>
      <c r="H80" s="32"/>
      <c r="K80" s="31" t="s">
        <v>48</v>
      </c>
      <c r="L80" s="32"/>
      <c r="O80" s="28" t="s">
        <v>49</v>
      </c>
      <c r="P80" s="28"/>
      <c r="Q80" s="28" t="s">
        <v>50</v>
      </c>
      <c r="R80" s="28"/>
    </row>
    <row r="81" spans="2:18" x14ac:dyDescent="0.25">
      <c r="B81" s="19">
        <v>300</v>
      </c>
      <c r="C81" s="2">
        <v>0.122100122100122</v>
      </c>
      <c r="D81" s="2">
        <v>0.24479804161566701</v>
      </c>
      <c r="G81" s="1" t="s">
        <v>24</v>
      </c>
      <c r="H81" s="1" t="s">
        <v>25</v>
      </c>
      <c r="K81" s="1" t="s">
        <v>24</v>
      </c>
      <c r="L81" s="1" t="s">
        <v>25</v>
      </c>
      <c r="O81" s="1" t="s">
        <v>24</v>
      </c>
      <c r="P81" s="1" t="s">
        <v>25</v>
      </c>
      <c r="Q81" s="1" t="s">
        <v>24</v>
      </c>
      <c r="R81" s="1" t="s">
        <v>25</v>
      </c>
    </row>
    <row r="82" spans="2:18" x14ac:dyDescent="0.25">
      <c r="B82" s="19">
        <v>400</v>
      </c>
      <c r="C82" s="2">
        <v>0</v>
      </c>
      <c r="D82" s="2">
        <v>0</v>
      </c>
      <c r="G82" s="10">
        <v>1918.3019999999999</v>
      </c>
      <c r="H82" s="10">
        <v>2472.3139999999999</v>
      </c>
      <c r="K82" s="10">
        <v>33.35</v>
      </c>
      <c r="L82" s="10">
        <v>40.47</v>
      </c>
      <c r="O82" s="14">
        <v>1.242</v>
      </c>
      <c r="P82" s="14">
        <v>1.236</v>
      </c>
      <c r="Q82" s="14">
        <v>3.0619999999999998</v>
      </c>
      <c r="R82" s="14">
        <v>3.4849999999999999</v>
      </c>
    </row>
    <row r="83" spans="2:18" x14ac:dyDescent="0.25">
      <c r="B83" s="19">
        <v>500</v>
      </c>
      <c r="C83" s="2">
        <v>0</v>
      </c>
      <c r="D83" s="2">
        <v>0</v>
      </c>
      <c r="G83" s="10">
        <v>1608.404</v>
      </c>
      <c r="H83" s="10">
        <v>1808.7</v>
      </c>
      <c r="K83" s="10">
        <v>45.83</v>
      </c>
      <c r="L83" s="10">
        <v>40.590000000000003</v>
      </c>
      <c r="O83" s="14">
        <v>1.2490000000000001</v>
      </c>
      <c r="P83" s="14">
        <v>1.4319999999999999</v>
      </c>
      <c r="Q83" s="14">
        <v>2.7559999999999998</v>
      </c>
      <c r="R83" s="14">
        <v>3.0640000000000001</v>
      </c>
    </row>
    <row r="84" spans="2:18" x14ac:dyDescent="0.25">
      <c r="B84" s="19">
        <v>600</v>
      </c>
      <c r="C84" s="2">
        <v>0.366300366300366</v>
      </c>
      <c r="D84" s="2">
        <v>0.36719706242350098</v>
      </c>
      <c r="G84" s="10">
        <v>1596.615</v>
      </c>
      <c r="H84" s="10">
        <v>1727.1690000000001</v>
      </c>
      <c r="K84" s="10">
        <v>36</v>
      </c>
      <c r="L84" s="10">
        <v>34.33</v>
      </c>
      <c r="O84" s="14">
        <v>1.171</v>
      </c>
      <c r="P84" s="14">
        <v>1.2130000000000001</v>
      </c>
      <c r="Q84" s="14">
        <v>3.2480000000000002</v>
      </c>
      <c r="R84" s="14">
        <v>2.7149999999999999</v>
      </c>
    </row>
    <row r="85" spans="2:18" x14ac:dyDescent="0.25">
      <c r="B85" s="19">
        <v>700</v>
      </c>
      <c r="C85" s="2">
        <v>1.22100122100122</v>
      </c>
      <c r="D85" s="2">
        <v>1.1015911872705</v>
      </c>
      <c r="G85" s="10">
        <v>1721.837</v>
      </c>
      <c r="H85" s="10">
        <v>1582.9259999999999</v>
      </c>
      <c r="K85" s="10">
        <v>30.68</v>
      </c>
      <c r="L85" s="10">
        <v>43.63</v>
      </c>
      <c r="O85" s="14">
        <v>1.4590000000000001</v>
      </c>
      <c r="P85" s="14">
        <v>1.468</v>
      </c>
      <c r="Q85" s="14">
        <v>3.1230000000000002</v>
      </c>
      <c r="R85" s="14">
        <v>3.452</v>
      </c>
    </row>
    <row r="86" spans="2:18" x14ac:dyDescent="0.25">
      <c r="B86" s="19">
        <v>800</v>
      </c>
      <c r="C86" s="2">
        <v>1.70940170940171</v>
      </c>
      <c r="D86" s="2">
        <v>1.71358629130967</v>
      </c>
      <c r="G86" s="10">
        <v>1398.3979999999999</v>
      </c>
      <c r="H86" s="10">
        <v>1725.3130000000001</v>
      </c>
      <c r="K86" s="10">
        <v>52.57</v>
      </c>
      <c r="L86" s="10">
        <v>39.01</v>
      </c>
      <c r="O86" s="14">
        <v>0.998</v>
      </c>
      <c r="P86" s="14">
        <v>1.097</v>
      </c>
      <c r="Q86" s="14">
        <v>3.2229999999999999</v>
      </c>
      <c r="R86" s="14">
        <v>3.1890000000000001</v>
      </c>
    </row>
    <row r="87" spans="2:18" x14ac:dyDescent="0.25">
      <c r="B87" s="19">
        <v>900</v>
      </c>
      <c r="C87" s="2">
        <v>1.95360195360195</v>
      </c>
      <c r="D87" s="2">
        <v>2.203182374541</v>
      </c>
      <c r="G87" s="10">
        <v>1663.4739999999999</v>
      </c>
      <c r="H87" s="10">
        <v>1756.6590000000001</v>
      </c>
      <c r="K87" s="10">
        <v>43.2</v>
      </c>
      <c r="L87" s="10">
        <v>37.57</v>
      </c>
      <c r="O87" s="14">
        <v>1.514</v>
      </c>
      <c r="P87" s="14">
        <v>1.236</v>
      </c>
      <c r="Q87" s="14">
        <v>3.137</v>
      </c>
      <c r="R87" s="14">
        <v>3.2650000000000001</v>
      </c>
    </row>
    <row r="88" spans="2:18" x14ac:dyDescent="0.25">
      <c r="B88" s="19">
        <v>1000</v>
      </c>
      <c r="C88" s="2">
        <v>1.70940170940171</v>
      </c>
      <c r="D88" s="2">
        <v>3.3047735618115102</v>
      </c>
      <c r="G88" s="10">
        <v>2022.2940000000001</v>
      </c>
      <c r="H88" s="10">
        <v>1882.4670000000001</v>
      </c>
      <c r="K88" s="10">
        <v>42.84</v>
      </c>
      <c r="L88" s="10">
        <v>43.3</v>
      </c>
      <c r="O88" s="14">
        <v>0.86499999999999999</v>
      </c>
      <c r="P88" s="14">
        <v>1.6120000000000001</v>
      </c>
      <c r="Q88" s="14">
        <v>2.972</v>
      </c>
      <c r="R88" s="14">
        <v>3.3570000000000002</v>
      </c>
    </row>
    <row r="89" spans="2:18" x14ac:dyDescent="0.25">
      <c r="B89" s="19">
        <v>1100</v>
      </c>
      <c r="C89" s="2">
        <v>4.6398046398046402</v>
      </c>
      <c r="D89" s="2">
        <v>3.5495716034271698</v>
      </c>
      <c r="G89" s="10">
        <v>1729.595</v>
      </c>
      <c r="H89" s="10">
        <v>1194.7349999999999</v>
      </c>
      <c r="K89" s="10">
        <v>32.97</v>
      </c>
      <c r="L89" s="10">
        <v>37.020000000000003</v>
      </c>
      <c r="O89" s="14">
        <v>1.5429999999999999</v>
      </c>
      <c r="P89" s="14">
        <v>1.4890000000000001</v>
      </c>
      <c r="Q89" s="14">
        <v>3.0910000000000002</v>
      </c>
      <c r="R89" s="14">
        <v>3.4129999999999998</v>
      </c>
    </row>
    <row r="90" spans="2:18" x14ac:dyDescent="0.25">
      <c r="B90" s="19">
        <v>1200</v>
      </c>
      <c r="C90" s="2">
        <v>5.0061050061050096</v>
      </c>
      <c r="D90" s="2">
        <v>7.5887392900856803</v>
      </c>
      <c r="G90" s="10">
        <v>1731.502</v>
      </c>
      <c r="H90" s="10">
        <v>1511.318</v>
      </c>
      <c r="K90" s="10">
        <v>51.71</v>
      </c>
      <c r="L90" s="10">
        <v>42.43</v>
      </c>
      <c r="O90" s="14">
        <v>1.1739999999999999</v>
      </c>
      <c r="P90" s="14">
        <v>1.429</v>
      </c>
      <c r="Q90" s="14">
        <v>3.2959999999999998</v>
      </c>
      <c r="R90" s="14">
        <v>2.89</v>
      </c>
    </row>
    <row r="91" spans="2:18" x14ac:dyDescent="0.25">
      <c r="B91" s="19">
        <v>1300</v>
      </c>
      <c r="C91" s="2">
        <v>9.1575091575091605</v>
      </c>
      <c r="D91" s="2">
        <v>11.750305997551999</v>
      </c>
      <c r="G91" s="10">
        <v>1898.674</v>
      </c>
      <c r="H91" s="10">
        <v>1774.626</v>
      </c>
      <c r="K91" s="10">
        <v>47.48</v>
      </c>
      <c r="L91" s="10">
        <v>39.54</v>
      </c>
      <c r="O91" s="14">
        <v>1.7130000000000001</v>
      </c>
      <c r="P91" s="14">
        <v>1.3819999999999999</v>
      </c>
      <c r="Q91" s="14">
        <v>2.9609999999999999</v>
      </c>
      <c r="R91" s="14">
        <v>3.2090000000000001</v>
      </c>
    </row>
    <row r="92" spans="2:18" x14ac:dyDescent="0.25">
      <c r="B92" s="19">
        <v>1400</v>
      </c>
      <c r="C92" s="2">
        <v>10.2564102564103</v>
      </c>
      <c r="D92" s="2">
        <v>12.2399020807834</v>
      </c>
      <c r="G92" s="10">
        <v>1634.191</v>
      </c>
      <c r="H92" s="10">
        <v>1620.922</v>
      </c>
      <c r="K92" s="10">
        <v>49.65</v>
      </c>
      <c r="L92" s="10">
        <v>43.96</v>
      </c>
      <c r="O92" s="14">
        <v>0.94599999999999995</v>
      </c>
      <c r="P92" s="14">
        <v>1.1779999999999999</v>
      </c>
      <c r="Q92" s="14">
        <v>2.899</v>
      </c>
      <c r="R92" s="14">
        <v>3.2810000000000001</v>
      </c>
    </row>
    <row r="93" spans="2:18" x14ac:dyDescent="0.25">
      <c r="B93" s="19">
        <v>1500</v>
      </c>
      <c r="C93" s="2">
        <v>11.7216117216117</v>
      </c>
      <c r="D93" s="2">
        <v>9.3023255813953494</v>
      </c>
      <c r="G93" s="10">
        <v>1893.1310000000001</v>
      </c>
      <c r="H93" s="10">
        <v>1252.962</v>
      </c>
      <c r="K93" s="10">
        <v>52.75</v>
      </c>
      <c r="L93" s="10">
        <v>46.56</v>
      </c>
      <c r="O93" s="14">
        <v>0.73599999999999999</v>
      </c>
      <c r="P93" s="14">
        <v>1.5529999999999999</v>
      </c>
      <c r="Q93" s="14">
        <v>3.0190000000000001</v>
      </c>
      <c r="R93" s="14">
        <v>3.2010000000000001</v>
      </c>
    </row>
    <row r="94" spans="2:18" x14ac:dyDescent="0.25">
      <c r="B94" s="19">
        <v>1600</v>
      </c>
      <c r="C94" s="2">
        <v>11.965811965812</v>
      </c>
      <c r="D94" s="2">
        <v>9.1799265605875195</v>
      </c>
      <c r="G94" s="10">
        <v>1799.9829999999999</v>
      </c>
      <c r="H94" s="10">
        <v>1520.4469999999999</v>
      </c>
      <c r="K94" s="10">
        <v>45.26</v>
      </c>
      <c r="L94" s="10">
        <v>34.72</v>
      </c>
      <c r="O94" s="14"/>
      <c r="P94" s="14">
        <v>1.534</v>
      </c>
      <c r="Q94" s="14"/>
      <c r="R94" s="14">
        <v>3.2149999999999999</v>
      </c>
    </row>
    <row r="95" spans="2:18" x14ac:dyDescent="0.25">
      <c r="B95" s="19">
        <v>1700</v>
      </c>
      <c r="C95" s="2">
        <v>8.5470085470085504</v>
      </c>
      <c r="D95" s="2">
        <v>9.0575275397796808</v>
      </c>
      <c r="G95" s="10"/>
      <c r="H95" s="10">
        <v>1579.3589999999999</v>
      </c>
      <c r="K95" s="10"/>
      <c r="L95" s="10">
        <v>41.92</v>
      </c>
      <c r="O95" s="14"/>
      <c r="P95" s="14">
        <v>1.03</v>
      </c>
      <c r="Q95" s="2"/>
      <c r="R95" s="14">
        <v>2.8370000000000002</v>
      </c>
    </row>
    <row r="96" spans="2:18" x14ac:dyDescent="0.25">
      <c r="B96" s="19">
        <v>1800</v>
      </c>
      <c r="C96" s="2">
        <v>9.1575091575091605</v>
      </c>
      <c r="D96" s="2">
        <v>6.7319461444308404</v>
      </c>
      <c r="G96" s="10"/>
      <c r="H96" s="20">
        <v>1583.2729999999999</v>
      </c>
      <c r="K96" s="10"/>
      <c r="L96" s="10">
        <v>44.08</v>
      </c>
      <c r="O96" s="14"/>
      <c r="P96" s="14">
        <v>1.478</v>
      </c>
      <c r="Q96" s="14"/>
      <c r="R96" s="14"/>
    </row>
    <row r="97" spans="2:18" x14ac:dyDescent="0.25">
      <c r="B97" s="19">
        <v>1900</v>
      </c>
      <c r="C97" s="2">
        <v>7.8144078144078097</v>
      </c>
      <c r="D97" s="2">
        <v>6.85434516523868</v>
      </c>
      <c r="G97" s="4"/>
      <c r="H97" s="5"/>
      <c r="K97" s="4"/>
      <c r="L97" s="5"/>
      <c r="O97" s="4"/>
      <c r="P97" s="5"/>
      <c r="Q97" s="4"/>
      <c r="R97" s="5"/>
    </row>
    <row r="98" spans="2:18" x14ac:dyDescent="0.25">
      <c r="B98" s="19">
        <v>2000</v>
      </c>
      <c r="C98" s="2">
        <v>4.3956043956044004</v>
      </c>
      <c r="D98" s="2">
        <v>4.5287637698898404</v>
      </c>
      <c r="F98" s="6" t="s">
        <v>9</v>
      </c>
      <c r="G98" s="12">
        <f>AVERAGE(G82:G96)</f>
        <v>1739.7230769230769</v>
      </c>
      <c r="H98" s="12">
        <f>AVERAGE(H82:H96)</f>
        <v>1666.2126666666666</v>
      </c>
      <c r="J98" s="6" t="s">
        <v>9</v>
      </c>
      <c r="K98" s="12">
        <f>AVERAGE(K82:K95)</f>
        <v>43.406923076923071</v>
      </c>
      <c r="L98" s="12">
        <f>AVERAGE(L82:L95)</f>
        <v>40.36071428571428</v>
      </c>
      <c r="N98" s="6" t="s">
        <v>9</v>
      </c>
      <c r="O98" s="7">
        <f>AVERAGE(O82:O95)</f>
        <v>1.2175</v>
      </c>
      <c r="P98" s="7">
        <f>AVERAGE(P82:P95)</f>
        <v>1.3492142857142859</v>
      </c>
      <c r="Q98" s="7">
        <f>AVERAGE(Q82:Q95)</f>
        <v>3.0655833333333331</v>
      </c>
      <c r="R98" s="7">
        <f>AVERAGE(R82:R95)</f>
        <v>3.1837857142857149</v>
      </c>
    </row>
    <row r="99" spans="2:18" x14ac:dyDescent="0.25">
      <c r="B99" s="19">
        <v>2100</v>
      </c>
      <c r="C99" s="2">
        <v>4.0293040293040301</v>
      </c>
      <c r="D99" s="2">
        <v>3.5495716034271698</v>
      </c>
      <c r="F99" s="6" t="s">
        <v>10</v>
      </c>
      <c r="G99" s="12">
        <f>STDEV(G82:G96)</f>
        <v>167.29112599570328</v>
      </c>
      <c r="H99" s="12">
        <f>STDEV(H82:H96)</f>
        <v>293.4679591341806</v>
      </c>
      <c r="J99" s="6" t="s">
        <v>10</v>
      </c>
      <c r="K99" s="12">
        <f>STDEV(K82:K95)</f>
        <v>7.8120615979558519</v>
      </c>
      <c r="L99" s="12">
        <f>STDEV(L82:L95)</f>
        <v>3.5854952759174541</v>
      </c>
      <c r="N99" s="6" t="s">
        <v>10</v>
      </c>
      <c r="O99" s="7">
        <f>STDEV(O82:O95)</f>
        <v>0.2986854532781924</v>
      </c>
      <c r="P99" s="7">
        <f>STDEV(P82:P95)</f>
        <v>0.18222732150612361</v>
      </c>
      <c r="Q99" s="7">
        <f>STDEV(Q82:Q95)</f>
        <v>0.15540589571905705</v>
      </c>
      <c r="R99" s="7">
        <f>STDEV(R82:R95)</f>
        <v>0.23268836160490197</v>
      </c>
    </row>
    <row r="100" spans="2:18" x14ac:dyDescent="0.25">
      <c r="B100" s="19">
        <v>2200</v>
      </c>
      <c r="C100" s="2">
        <v>2.1978021978022002</v>
      </c>
      <c r="D100" s="2">
        <v>2.32558139534884</v>
      </c>
      <c r="F100" s="6" t="s">
        <v>11</v>
      </c>
      <c r="G100" s="12">
        <f>G99/G101</f>
        <v>12.868548153515636</v>
      </c>
      <c r="H100" s="12">
        <f>H99/H101</f>
        <v>19.564530608945372</v>
      </c>
      <c r="J100" s="6" t="s">
        <v>11</v>
      </c>
      <c r="K100" s="12">
        <f>K99/K101</f>
        <v>0.60092781522737326</v>
      </c>
      <c r="L100" s="12">
        <f>L99/L101</f>
        <v>0.23903301839449695</v>
      </c>
      <c r="N100" s="6" t="s">
        <v>11</v>
      </c>
      <c r="O100" s="7">
        <f>O99/O101</f>
        <v>2.4890454439849368E-2</v>
      </c>
      <c r="P100" s="7">
        <f>P99/P101</f>
        <v>1.2148488100408241E-2</v>
      </c>
      <c r="Q100" s="7">
        <f>Q99/Q101</f>
        <v>1.2950491309921422E-2</v>
      </c>
      <c r="R100" s="7">
        <f>R99/R101</f>
        <v>1.6620597257492997E-2</v>
      </c>
    </row>
    <row r="101" spans="2:18" x14ac:dyDescent="0.25">
      <c r="B101" s="19">
        <v>2300</v>
      </c>
      <c r="C101" s="2">
        <v>2.0757020757020799</v>
      </c>
      <c r="D101" s="2">
        <v>1.8359853121175</v>
      </c>
      <c r="F101" s="6" t="s">
        <v>12</v>
      </c>
      <c r="G101" s="8">
        <f>COUNT(G82:G96)</f>
        <v>13</v>
      </c>
      <c r="H101" s="8">
        <f>COUNT(H82:H96)</f>
        <v>15</v>
      </c>
      <c r="J101" s="6" t="s">
        <v>12</v>
      </c>
      <c r="K101" s="8">
        <f>COUNT(K82:K95)</f>
        <v>13</v>
      </c>
      <c r="L101" s="8">
        <f>COUNT(L82:L96)</f>
        <v>15</v>
      </c>
      <c r="N101" s="6" t="s">
        <v>12</v>
      </c>
      <c r="O101" s="8">
        <f>COUNT(O82:O95)</f>
        <v>12</v>
      </c>
      <c r="P101" s="8">
        <f>COUNT(P82:P96)</f>
        <v>15</v>
      </c>
      <c r="Q101" s="8">
        <f>COUNT(Q82:Q95)</f>
        <v>12</v>
      </c>
      <c r="R101" s="8">
        <f>COUNT(R82:R96)</f>
        <v>14</v>
      </c>
    </row>
    <row r="102" spans="2:18" x14ac:dyDescent="0.25">
      <c r="B102" s="19">
        <v>2400</v>
      </c>
      <c r="C102" s="2">
        <v>1.22100122100122</v>
      </c>
      <c r="D102" s="2">
        <v>1.3463892288861701</v>
      </c>
      <c r="F102" s="40" t="s">
        <v>67</v>
      </c>
      <c r="G102" s="21"/>
      <c r="H102" s="38">
        <v>0.43280000000000002</v>
      </c>
      <c r="J102" s="40" t="s">
        <v>67</v>
      </c>
      <c r="K102" s="21"/>
      <c r="L102" s="38">
        <v>0.22109999999999999</v>
      </c>
      <c r="N102" s="40" t="s">
        <v>67</v>
      </c>
      <c r="O102" s="21"/>
      <c r="P102" s="38">
        <v>0.14219999999999999</v>
      </c>
      <c r="Q102" s="21"/>
      <c r="R102" s="38">
        <v>0.14799999999999999</v>
      </c>
    </row>
    <row r="103" spans="2:18" x14ac:dyDescent="0.25">
      <c r="B103" s="19">
        <v>2500</v>
      </c>
      <c r="C103" s="2">
        <v>0.610500610500611</v>
      </c>
      <c r="D103" s="2">
        <v>0.856793145654835</v>
      </c>
    </row>
    <row r="104" spans="2:18" x14ac:dyDescent="0.25">
      <c r="B104" s="19">
        <v>2600</v>
      </c>
      <c r="C104" s="2">
        <v>0</v>
      </c>
      <c r="D104" s="2">
        <v>0.24479804161566701</v>
      </c>
    </row>
    <row r="105" spans="2:18" x14ac:dyDescent="0.25">
      <c r="B105" s="19">
        <v>2700</v>
      </c>
      <c r="C105" s="2">
        <v>0</v>
      </c>
      <c r="D105" s="2">
        <v>0</v>
      </c>
    </row>
    <row r="106" spans="2:18" x14ac:dyDescent="0.25">
      <c r="B106" s="19">
        <v>2800</v>
      </c>
      <c r="C106" s="2">
        <v>0.122100122100122</v>
      </c>
      <c r="D106" s="2">
        <v>0.12239902080783401</v>
      </c>
    </row>
    <row r="107" spans="2:18" x14ac:dyDescent="0.25">
      <c r="B107" s="19">
        <v>2900</v>
      </c>
      <c r="C107" s="2">
        <v>0</v>
      </c>
      <c r="D107" s="2">
        <v>0</v>
      </c>
    </row>
    <row r="108" spans="2:18" x14ac:dyDescent="0.25">
      <c r="B108" s="19">
        <v>3000</v>
      </c>
      <c r="C108" s="2">
        <v>0</v>
      </c>
      <c r="D108" s="2">
        <v>0</v>
      </c>
    </row>
    <row r="112" spans="2:18" x14ac:dyDescent="0.25">
      <c r="C112" s="24" t="s">
        <v>51</v>
      </c>
      <c r="D112" s="24"/>
      <c r="E112" s="24"/>
      <c r="F112" s="24"/>
      <c r="G112" s="24"/>
      <c r="H112" s="24"/>
      <c r="K112" s="24" t="s">
        <v>52</v>
      </c>
      <c r="L112" s="24"/>
      <c r="M112" s="24"/>
      <c r="N112" s="24"/>
      <c r="O112" s="24"/>
      <c r="P112" s="24"/>
      <c r="Q112" s="24"/>
      <c r="R112" s="24"/>
    </row>
    <row r="113" spans="3:18" x14ac:dyDescent="0.25">
      <c r="C113" s="24" t="s">
        <v>53</v>
      </c>
      <c r="D113" s="24"/>
      <c r="E113" s="24"/>
      <c r="F113" s="24"/>
      <c r="G113" s="24"/>
      <c r="H113" s="24"/>
      <c r="K113" s="24" t="s">
        <v>54</v>
      </c>
      <c r="L113" s="24"/>
      <c r="M113" s="24"/>
      <c r="N113" s="24"/>
      <c r="O113" s="24"/>
      <c r="P113" s="24"/>
      <c r="Q113" s="24"/>
      <c r="R113" s="24"/>
    </row>
    <row r="114" spans="3:18" x14ac:dyDescent="0.25">
      <c r="C114" s="31" t="s">
        <v>55</v>
      </c>
      <c r="D114" s="32"/>
      <c r="E114" s="31" t="s">
        <v>56</v>
      </c>
      <c r="F114" s="32"/>
      <c r="G114" s="31" t="s">
        <v>57</v>
      </c>
      <c r="H114" s="32"/>
      <c r="K114" s="28" t="s">
        <v>58</v>
      </c>
      <c r="L114" s="28"/>
      <c r="M114" s="28" t="s">
        <v>59</v>
      </c>
      <c r="N114" s="28"/>
      <c r="O114" s="28" t="s">
        <v>60</v>
      </c>
      <c r="P114" s="28"/>
      <c r="Q114" s="28" t="s">
        <v>61</v>
      </c>
      <c r="R114" s="28"/>
    </row>
    <row r="115" spans="3:18" x14ac:dyDescent="0.25">
      <c r="C115" s="1" t="s">
        <v>24</v>
      </c>
      <c r="D115" s="1" t="s">
        <v>25</v>
      </c>
      <c r="E115" s="1" t="s">
        <v>24</v>
      </c>
      <c r="F115" s="1" t="s">
        <v>25</v>
      </c>
      <c r="G115" s="1" t="s">
        <v>24</v>
      </c>
      <c r="H115" s="1" t="s">
        <v>25</v>
      </c>
      <c r="K115" s="1" t="s">
        <v>24</v>
      </c>
      <c r="L115" s="1" t="s">
        <v>25</v>
      </c>
      <c r="M115" s="1" t="s">
        <v>24</v>
      </c>
      <c r="N115" s="1" t="s">
        <v>25</v>
      </c>
      <c r="O115" s="1" t="s">
        <v>24</v>
      </c>
      <c r="P115" s="1" t="s">
        <v>25</v>
      </c>
      <c r="Q115" s="1" t="s">
        <v>24</v>
      </c>
      <c r="R115" s="1" t="s">
        <v>25</v>
      </c>
    </row>
    <row r="116" spans="3:18" x14ac:dyDescent="0.25">
      <c r="C116" s="9">
        <v>84.219311292729401</v>
      </c>
      <c r="D116" s="9">
        <v>129.00850666857102</v>
      </c>
      <c r="E116" s="9">
        <v>129.11256427579914</v>
      </c>
      <c r="F116" s="9">
        <v>68.738744556400363</v>
      </c>
      <c r="G116" s="10">
        <v>98.117140000000006</v>
      </c>
      <c r="H116" s="10">
        <v>144.41059999999999</v>
      </c>
      <c r="K116" s="2">
        <v>0.58486400000000005</v>
      </c>
      <c r="L116" s="2">
        <v>0.42674600000000001</v>
      </c>
      <c r="M116" s="2">
        <v>0.412304</v>
      </c>
      <c r="N116" s="2">
        <v>0.32439800000000002</v>
      </c>
      <c r="O116" s="2">
        <v>0.50754200000000005</v>
      </c>
      <c r="P116" s="2">
        <v>0.40182200000000001</v>
      </c>
      <c r="Q116" s="2">
        <v>1.2638609999999999</v>
      </c>
      <c r="R116" s="2">
        <v>0.93681300000000001</v>
      </c>
    </row>
    <row r="117" spans="3:18" x14ac:dyDescent="0.25">
      <c r="C117" s="9">
        <v>45.992538168559278</v>
      </c>
      <c r="D117" s="9">
        <v>96.818461525331685</v>
      </c>
      <c r="E117" s="9">
        <v>114.72374959490318</v>
      </c>
      <c r="F117" s="9">
        <v>66.071058042190529</v>
      </c>
      <c r="G117" s="10">
        <v>117.76519999999999</v>
      </c>
      <c r="H117" s="10">
        <v>95.327340000000007</v>
      </c>
      <c r="K117" s="2">
        <v>0.467416</v>
      </c>
      <c r="L117" s="2">
        <v>0.49579699999999999</v>
      </c>
      <c r="M117" s="2">
        <v>0.37983499999999998</v>
      </c>
      <c r="N117" s="2">
        <v>0.42806</v>
      </c>
      <c r="O117" s="2">
        <v>0.48321500000000001</v>
      </c>
      <c r="P117" s="2">
        <v>0.440641</v>
      </c>
      <c r="Q117" s="2">
        <v>1.12425</v>
      </c>
      <c r="R117" s="2">
        <v>1.0435270000000001</v>
      </c>
    </row>
    <row r="118" spans="3:18" x14ac:dyDescent="0.25">
      <c r="C118" s="9">
        <v>72.766507412152009</v>
      </c>
      <c r="D118" s="9">
        <v>105.37782586608422</v>
      </c>
      <c r="E118" s="9">
        <v>107.31718413428706</v>
      </c>
      <c r="F118" s="9">
        <v>85.399042164415405</v>
      </c>
      <c r="G118" s="10">
        <v>63.778460000000003</v>
      </c>
      <c r="H118" s="10">
        <v>173.26920000000001</v>
      </c>
      <c r="K118" s="2">
        <v>1.104797</v>
      </c>
      <c r="L118" s="2">
        <v>0.44639000000000001</v>
      </c>
      <c r="M118" s="2">
        <v>0.85207599999999994</v>
      </c>
      <c r="N118" s="2">
        <v>0.42804999999999999</v>
      </c>
      <c r="O118" s="2">
        <v>1.022475</v>
      </c>
      <c r="P118" s="2">
        <v>0.433805</v>
      </c>
      <c r="Q118" s="2">
        <v>1.9518610000000001</v>
      </c>
      <c r="R118" s="2">
        <v>0.91159999999999997</v>
      </c>
    </row>
    <row r="119" spans="3:18" x14ac:dyDescent="0.25">
      <c r="C119" s="9">
        <v>65.590829563866379</v>
      </c>
      <c r="D119" s="9">
        <v>101.82522901595753</v>
      </c>
      <c r="E119" s="9">
        <v>104.10990977387236</v>
      </c>
      <c r="F119" s="9">
        <v>59.286278323947116</v>
      </c>
      <c r="G119" s="10">
        <v>74.192499999999995</v>
      </c>
      <c r="H119" s="10">
        <v>92.952209999999994</v>
      </c>
      <c r="K119" s="2">
        <v>0.60700500000000002</v>
      </c>
      <c r="L119" s="2">
        <v>0.78890400000000005</v>
      </c>
      <c r="M119" s="2">
        <v>0.53747</v>
      </c>
      <c r="N119" s="2">
        <v>0.86582999999999999</v>
      </c>
      <c r="O119" s="2">
        <v>0.61803799999999998</v>
      </c>
      <c r="P119" s="2">
        <v>0.72846</v>
      </c>
      <c r="Q119" s="2">
        <v>1.335342</v>
      </c>
      <c r="R119" s="2">
        <v>1.623186</v>
      </c>
    </row>
    <row r="120" spans="3:18" x14ac:dyDescent="0.25">
      <c r="C120" s="9">
        <v>80.534447893208821</v>
      </c>
      <c r="D120" s="9">
        <v>130.03281102354003</v>
      </c>
      <c r="E120" s="9">
        <v>94.308321352843436</v>
      </c>
      <c r="F120" s="9">
        <v>114.06519366939266</v>
      </c>
      <c r="G120" s="10">
        <v>77.817340000000002</v>
      </c>
      <c r="H120" s="10">
        <v>199.97550000000001</v>
      </c>
      <c r="K120" s="2">
        <v>0.43411300000000003</v>
      </c>
      <c r="L120" s="2">
        <v>0.81352100000000005</v>
      </c>
      <c r="M120" s="2">
        <v>0.39293</v>
      </c>
      <c r="N120" s="2">
        <v>0.72751900000000003</v>
      </c>
      <c r="O120" s="2">
        <v>0.528169</v>
      </c>
      <c r="P120" s="2">
        <v>0.65454800000000002</v>
      </c>
      <c r="Q120" s="2">
        <v>1.341709</v>
      </c>
      <c r="R120" s="2">
        <v>1.6838360000000001</v>
      </c>
    </row>
    <row r="121" spans="3:18" x14ac:dyDescent="0.25">
      <c r="C121" s="9">
        <v>96.592216111894757</v>
      </c>
      <c r="D121" s="9">
        <v>92.044465758145748</v>
      </c>
      <c r="E121" s="9">
        <v>96.517742436465369</v>
      </c>
      <c r="F121" s="9">
        <v>115.13473907574246</v>
      </c>
      <c r="G121" s="10">
        <v>91.855199999999996</v>
      </c>
      <c r="H121" s="10">
        <v>195.167</v>
      </c>
      <c r="K121" s="4"/>
      <c r="L121" s="4"/>
      <c r="M121" s="4"/>
      <c r="N121" s="5"/>
      <c r="O121" s="4"/>
      <c r="P121" s="5"/>
      <c r="Q121" s="4"/>
      <c r="R121" s="5"/>
    </row>
    <row r="122" spans="3:18" x14ac:dyDescent="0.25">
      <c r="C122" s="9">
        <v>125.59840092017625</v>
      </c>
      <c r="D122" s="9">
        <v>122.02872689220841</v>
      </c>
      <c r="E122" s="9">
        <v>92.044815026299233</v>
      </c>
      <c r="F122" s="9">
        <v>110.63895189563614</v>
      </c>
      <c r="G122" s="10">
        <v>111.8283</v>
      </c>
      <c r="H122" s="10">
        <v>170.99879999999999</v>
      </c>
      <c r="J122" s="6" t="s">
        <v>9</v>
      </c>
      <c r="K122" s="7">
        <f t="shared" ref="K122:R122" si="15">AVERAGE(K116:K120)</f>
        <v>0.63963900000000007</v>
      </c>
      <c r="L122" s="7">
        <f t="shared" si="15"/>
        <v>0.59427160000000001</v>
      </c>
      <c r="M122" s="7">
        <f t="shared" si="15"/>
        <v>0.51492299999999991</v>
      </c>
      <c r="N122" s="7">
        <f t="shared" si="15"/>
        <v>0.55477140000000003</v>
      </c>
      <c r="O122" s="7">
        <f t="shared" si="15"/>
        <v>0.63188780000000011</v>
      </c>
      <c r="P122" s="7">
        <f t="shared" si="15"/>
        <v>0.53185520000000008</v>
      </c>
      <c r="Q122" s="7">
        <f t="shared" si="15"/>
        <v>1.4034045999999998</v>
      </c>
      <c r="R122" s="7">
        <f t="shared" si="15"/>
        <v>1.2397924000000002</v>
      </c>
    </row>
    <row r="123" spans="3:18" x14ac:dyDescent="0.25">
      <c r="C123" s="9">
        <v>101.21077692917619</v>
      </c>
      <c r="D123" s="9">
        <v>113.33916266689626</v>
      </c>
      <c r="E123" s="9">
        <v>85.149432931792063</v>
      </c>
      <c r="F123" s="9">
        <v>108.38351944528355</v>
      </c>
      <c r="G123" s="10">
        <v>158.11070000000001</v>
      </c>
      <c r="H123" s="10">
        <v>233.41059999999999</v>
      </c>
      <c r="J123" s="6" t="s">
        <v>10</v>
      </c>
      <c r="K123" s="7">
        <f t="shared" ref="K123:R123" si="16">STDEV(K116:K120)</f>
        <v>0.27034188629862754</v>
      </c>
      <c r="L123" s="7">
        <f t="shared" si="16"/>
        <v>0.19077677508622473</v>
      </c>
      <c r="M123" s="7">
        <f t="shared" si="16"/>
        <v>0.19864681697173017</v>
      </c>
      <c r="N123" s="7">
        <f t="shared" si="16"/>
        <v>0.23010062009651347</v>
      </c>
      <c r="O123" s="7">
        <f t="shared" si="16"/>
        <v>0.22420595814719083</v>
      </c>
      <c r="P123" s="7">
        <f t="shared" si="16"/>
        <v>0.14878631964901873</v>
      </c>
      <c r="Q123" s="7">
        <f t="shared" si="16"/>
        <v>0.31884282737784886</v>
      </c>
      <c r="R123" s="7">
        <f t="shared" si="16"/>
        <v>0.38150761679853723</v>
      </c>
    </row>
    <row r="124" spans="3:18" x14ac:dyDescent="0.25">
      <c r="C124" s="9">
        <v>110.87167362659977</v>
      </c>
      <c r="D124" s="9">
        <v>120.30251789641802</v>
      </c>
      <c r="E124" s="9">
        <v>112.2457505333884</v>
      </c>
      <c r="F124" s="9">
        <v>126.2798010399362</v>
      </c>
      <c r="G124" s="10">
        <v>106.5352</v>
      </c>
      <c r="H124" s="10">
        <v>101.3575</v>
      </c>
      <c r="J124" s="6" t="s">
        <v>11</v>
      </c>
      <c r="K124" s="7">
        <f t="shared" ref="K124:R124" si="17">K123/K125</f>
        <v>5.4068377259725506E-2</v>
      </c>
      <c r="L124" s="7">
        <f t="shared" si="17"/>
        <v>3.8155355017244943E-2</v>
      </c>
      <c r="M124" s="7">
        <f t="shared" si="17"/>
        <v>3.9729363394346032E-2</v>
      </c>
      <c r="N124" s="7">
        <f t="shared" si="17"/>
        <v>4.6020124019302694E-2</v>
      </c>
      <c r="O124" s="7">
        <f t="shared" si="17"/>
        <v>4.4841191629438164E-2</v>
      </c>
      <c r="P124" s="7">
        <f t="shared" si="17"/>
        <v>2.9757263929803747E-2</v>
      </c>
      <c r="Q124" s="7">
        <f t="shared" si="17"/>
        <v>6.3768565475569777E-2</v>
      </c>
      <c r="R124" s="7">
        <f t="shared" si="17"/>
        <v>7.630152335970744E-2</v>
      </c>
    </row>
    <row r="125" spans="3:18" x14ac:dyDescent="0.25">
      <c r="C125" s="9">
        <v>106.83101756008296</v>
      </c>
      <c r="D125" s="9">
        <v>138.26085635980752</v>
      </c>
      <c r="E125" s="9">
        <v>121.71650458179381</v>
      </c>
      <c r="F125" s="9">
        <v>92.762709078037417</v>
      </c>
      <c r="G125" s="21"/>
      <c r="H125" s="10">
        <v>127.6144</v>
      </c>
      <c r="J125" s="6" t="s">
        <v>12</v>
      </c>
      <c r="K125" s="8">
        <f t="shared" ref="K125:R125" si="18">COUNT(K116:K120)</f>
        <v>5</v>
      </c>
      <c r="L125" s="8">
        <f t="shared" si="18"/>
        <v>5</v>
      </c>
      <c r="M125" s="8">
        <f t="shared" si="18"/>
        <v>5</v>
      </c>
      <c r="N125" s="8">
        <f t="shared" si="18"/>
        <v>5</v>
      </c>
      <c r="O125" s="8">
        <f t="shared" si="18"/>
        <v>5</v>
      </c>
      <c r="P125" s="8">
        <f t="shared" si="18"/>
        <v>5</v>
      </c>
      <c r="Q125" s="8">
        <f t="shared" si="18"/>
        <v>5</v>
      </c>
      <c r="R125" s="8">
        <f t="shared" si="18"/>
        <v>5</v>
      </c>
    </row>
    <row r="126" spans="3:18" x14ac:dyDescent="0.25">
      <c r="C126" s="9">
        <v>125.38509935491193</v>
      </c>
      <c r="D126" s="9">
        <v>113.38103982274879</v>
      </c>
      <c r="E126" s="9">
        <v>73.63326448963339</v>
      </c>
      <c r="F126" s="9">
        <v>119.47459344217179</v>
      </c>
      <c r="G126" s="15"/>
      <c r="H126" s="15"/>
      <c r="J126" s="40" t="s">
        <v>67</v>
      </c>
      <c r="K126" s="21"/>
      <c r="L126" s="38">
        <v>0.76800000000000002</v>
      </c>
      <c r="M126" s="38"/>
      <c r="N126" s="38">
        <v>0.7762</v>
      </c>
      <c r="O126" s="38"/>
      <c r="P126" s="38">
        <v>0.43049999999999999</v>
      </c>
      <c r="Q126" s="38"/>
      <c r="R126" s="38">
        <v>0.48330000000000001</v>
      </c>
    </row>
    <row r="127" spans="3:18" x14ac:dyDescent="0.25">
      <c r="C127" s="9">
        <v>118.73941226478563</v>
      </c>
      <c r="D127" s="9">
        <v>155.33216052195755</v>
      </c>
      <c r="E127" s="9">
        <v>94.334099391286614</v>
      </c>
      <c r="F127" s="9">
        <v>101.02510541496694</v>
      </c>
      <c r="G127" s="15"/>
      <c r="H127" s="15"/>
    </row>
    <row r="128" spans="3:18" x14ac:dyDescent="0.25">
      <c r="C128" s="9">
        <v>165.66776890185673</v>
      </c>
      <c r="D128" s="9">
        <v>116.64637026091057</v>
      </c>
      <c r="E128" s="9">
        <v>74.786661477636088</v>
      </c>
      <c r="F128" s="9">
        <v>113.95040844160796</v>
      </c>
      <c r="G128" s="15"/>
      <c r="H128" s="15"/>
    </row>
    <row r="129" spans="2:12" x14ac:dyDescent="0.25">
      <c r="C129" s="9"/>
      <c r="D129" s="9">
        <v>163.79265126616482</v>
      </c>
      <c r="E129" s="11"/>
      <c r="F129" s="9">
        <v>100.03231047024605</v>
      </c>
      <c r="G129" s="11"/>
      <c r="H129" s="15"/>
    </row>
    <row r="130" spans="2:12" x14ac:dyDescent="0.25">
      <c r="C130" s="9"/>
      <c r="D130" s="9">
        <v>183.2877181915913</v>
      </c>
      <c r="E130" s="15"/>
      <c r="F130" s="9">
        <v>108.90686226348836</v>
      </c>
      <c r="G130" s="15"/>
      <c r="H130" s="15"/>
    </row>
    <row r="131" spans="2:12" x14ac:dyDescent="0.25">
      <c r="C131" s="4"/>
      <c r="D131" s="4"/>
      <c r="E131" s="4"/>
      <c r="F131" s="5"/>
      <c r="G131" s="4"/>
      <c r="H131" s="5"/>
    </row>
    <row r="132" spans="2:12" x14ac:dyDescent="0.25">
      <c r="B132" s="6" t="s">
        <v>9</v>
      </c>
      <c r="C132" s="12">
        <f>AVERAGE(C116:C129)</f>
        <v>100.00000000000001</v>
      </c>
      <c r="D132" s="12">
        <f>AVERAGE(D116:D130)</f>
        <v>125.43190024908888</v>
      </c>
      <c r="E132" s="12">
        <f>AVERAGE(E116:E129)</f>
        <v>100</v>
      </c>
      <c r="F132" s="12">
        <f>AVERAGE(F116:F129)</f>
        <v>98.660175361426766</v>
      </c>
      <c r="G132" s="12">
        <f>AVERAGE(G116:G129)</f>
        <v>100.00000444444446</v>
      </c>
      <c r="H132" s="12">
        <f>AVERAGE(H116:H129)</f>
        <v>153.44831500000001</v>
      </c>
    </row>
    <row r="133" spans="2:12" x14ac:dyDescent="0.25">
      <c r="B133" s="6" t="s">
        <v>10</v>
      </c>
      <c r="C133" s="12">
        <f t="shared" ref="C133:H133" si="19">STDEV(C116:C129)</f>
        <v>31.106585343331403</v>
      </c>
      <c r="D133" s="12">
        <f t="shared" si="19"/>
        <v>20.800237712495839</v>
      </c>
      <c r="E133" s="12">
        <f t="shared" si="19"/>
        <v>16.950154779594815</v>
      </c>
      <c r="F133" s="12">
        <f t="shared" si="19"/>
        <v>21.307988867513924</v>
      </c>
      <c r="G133" s="12">
        <f t="shared" si="19"/>
        <v>28.317515902654222</v>
      </c>
      <c r="H133" s="12">
        <f t="shared" si="19"/>
        <v>48.876752676306431</v>
      </c>
    </row>
    <row r="134" spans="2:12" x14ac:dyDescent="0.25">
      <c r="B134" s="6" t="s">
        <v>11</v>
      </c>
      <c r="C134" s="12">
        <f t="shared" ref="C134:H134" si="20">C133/C135</f>
        <v>2.3928142571793387</v>
      </c>
      <c r="D134" s="12">
        <f t="shared" si="20"/>
        <v>1.3866825141663892</v>
      </c>
      <c r="E134" s="12">
        <f t="shared" si="20"/>
        <v>1.3038580599688319</v>
      </c>
      <c r="F134" s="12">
        <f t="shared" si="20"/>
        <v>1.420532591167595</v>
      </c>
      <c r="G134" s="12">
        <f t="shared" si="20"/>
        <v>3.1463906558504693</v>
      </c>
      <c r="H134" s="12">
        <f t="shared" si="20"/>
        <v>4.8876752676306428</v>
      </c>
    </row>
    <row r="135" spans="2:12" x14ac:dyDescent="0.25">
      <c r="B135" s="6" t="s">
        <v>12</v>
      </c>
      <c r="C135" s="8">
        <f>COUNT(C116:C129)</f>
        <v>13</v>
      </c>
      <c r="D135" s="8">
        <f>COUNT(D116:D130)</f>
        <v>15</v>
      </c>
      <c r="E135" s="8">
        <f>COUNT(E116:E129)</f>
        <v>13</v>
      </c>
      <c r="F135" s="8">
        <f>COUNT(F116:F130)</f>
        <v>15</v>
      </c>
      <c r="G135" s="8">
        <f>COUNT(G116:G129)</f>
        <v>9</v>
      </c>
      <c r="H135" s="8">
        <f>COUNT(H116:H130)</f>
        <v>10</v>
      </c>
    </row>
    <row r="136" spans="2:12" x14ac:dyDescent="0.25">
      <c r="B136" s="40" t="s">
        <v>67</v>
      </c>
      <c r="C136" s="21"/>
      <c r="D136" s="38">
        <v>2.5499999999999998E-2</v>
      </c>
      <c r="E136" s="21"/>
      <c r="F136" s="38">
        <v>0.93110000000000004</v>
      </c>
      <c r="G136" s="21"/>
      <c r="H136" s="38">
        <v>1.06E-2</v>
      </c>
    </row>
    <row r="139" spans="2:12" x14ac:dyDescent="0.25">
      <c r="C139" s="24" t="s">
        <v>62</v>
      </c>
      <c r="D139" s="24"/>
      <c r="E139" s="24"/>
      <c r="F139" s="22"/>
      <c r="G139" s="22"/>
      <c r="J139" s="24" t="s">
        <v>65</v>
      </c>
      <c r="K139" s="24"/>
      <c r="L139" s="24"/>
    </row>
    <row r="140" spans="2:12" x14ac:dyDescent="0.25">
      <c r="C140" s="33" t="s">
        <v>66</v>
      </c>
      <c r="D140" s="34"/>
      <c r="E140" s="35"/>
      <c r="J140" s="33" t="s">
        <v>63</v>
      </c>
      <c r="K140" s="34"/>
      <c r="L140" s="35"/>
    </row>
    <row r="141" spans="2:12" x14ac:dyDescent="0.25">
      <c r="C141" s="8" t="s">
        <v>64</v>
      </c>
      <c r="D141" s="24" t="s">
        <v>7</v>
      </c>
      <c r="E141" s="24"/>
      <c r="J141" s="8" t="s">
        <v>64</v>
      </c>
      <c r="K141" s="24" t="s">
        <v>7</v>
      </c>
      <c r="L141" s="24"/>
    </row>
    <row r="142" spans="2:12" x14ac:dyDescent="0.25">
      <c r="C142" s="1" t="s">
        <v>24</v>
      </c>
      <c r="D142" s="1" t="s">
        <v>24</v>
      </c>
      <c r="E142" s="1" t="s">
        <v>25</v>
      </c>
      <c r="J142" s="1" t="s">
        <v>24</v>
      </c>
      <c r="K142" s="1" t="s">
        <v>24</v>
      </c>
      <c r="L142" s="1" t="s">
        <v>25</v>
      </c>
    </row>
    <row r="143" spans="2:12" x14ac:dyDescent="0.25">
      <c r="C143" s="23">
        <v>83.18</v>
      </c>
      <c r="D143" s="23">
        <v>59.65</v>
      </c>
      <c r="E143" s="23">
        <v>83.31</v>
      </c>
      <c r="J143" s="15">
        <v>50.449959999999997</v>
      </c>
      <c r="K143" s="15">
        <v>48.649810000000002</v>
      </c>
      <c r="L143" s="15">
        <v>46.610190000000003</v>
      </c>
    </row>
    <row r="144" spans="2:12" x14ac:dyDescent="0.25">
      <c r="C144" s="23">
        <v>71.010000000000005</v>
      </c>
      <c r="D144" s="23">
        <v>65.98</v>
      </c>
      <c r="E144" s="23">
        <v>69.709999999999994</v>
      </c>
      <c r="J144" s="15">
        <v>56.553260000000002</v>
      </c>
      <c r="K144" s="15">
        <v>49.59308</v>
      </c>
      <c r="L144" s="15">
        <v>45.936329999999998</v>
      </c>
    </row>
    <row r="145" spans="2:12" x14ac:dyDescent="0.25">
      <c r="C145" s="23">
        <v>72.959999999999994</v>
      </c>
      <c r="D145" s="23">
        <v>55.64</v>
      </c>
      <c r="E145" s="23">
        <v>38.56</v>
      </c>
      <c r="J145" s="15">
        <v>55.81223</v>
      </c>
      <c r="K145" s="15">
        <v>36.193049999999999</v>
      </c>
      <c r="L145" s="15">
        <v>51.460720000000002</v>
      </c>
    </row>
    <row r="146" spans="2:12" x14ac:dyDescent="0.25">
      <c r="C146" s="23">
        <v>86.62</v>
      </c>
      <c r="D146" s="23">
        <v>37.840000000000003</v>
      </c>
      <c r="E146" s="23">
        <v>67.14</v>
      </c>
      <c r="J146" s="15">
        <v>48.11</v>
      </c>
      <c r="K146" s="15">
        <v>50.908329999999999</v>
      </c>
      <c r="L146" s="15">
        <v>42.023159999999997</v>
      </c>
    </row>
    <row r="147" spans="2:12" x14ac:dyDescent="0.25">
      <c r="C147" s="23">
        <v>83.4</v>
      </c>
      <c r="D147" s="23">
        <v>87.03</v>
      </c>
      <c r="E147" s="23">
        <v>71.25</v>
      </c>
      <c r="J147" s="15">
        <v>68.788470000000004</v>
      </c>
      <c r="K147" s="15">
        <v>47.664110000000001</v>
      </c>
      <c r="L147" s="15">
        <v>44.422919999999998</v>
      </c>
    </row>
    <row r="148" spans="2:12" x14ac:dyDescent="0.25">
      <c r="C148" s="23">
        <v>77.37</v>
      </c>
      <c r="D148" s="23">
        <v>62.52</v>
      </c>
      <c r="E148" s="23">
        <v>100.09</v>
      </c>
      <c r="J148" s="15">
        <v>55.360579999999999</v>
      </c>
      <c r="K148" s="15">
        <v>41.555489999999999</v>
      </c>
      <c r="L148" s="15">
        <v>43.375369999999997</v>
      </c>
    </row>
    <row r="149" spans="2:12" x14ac:dyDescent="0.25">
      <c r="C149" s="23">
        <v>32.74</v>
      </c>
      <c r="D149" s="23">
        <v>71.52</v>
      </c>
      <c r="E149" s="23">
        <v>75.91</v>
      </c>
      <c r="J149" s="15">
        <v>51.847250000000003</v>
      </c>
      <c r="K149" s="15">
        <v>54.350659999999998</v>
      </c>
      <c r="L149" s="15">
        <v>50.226500000000001</v>
      </c>
    </row>
    <row r="150" spans="2:12" x14ac:dyDescent="0.25">
      <c r="C150" s="23">
        <v>64.790000000000006</v>
      </c>
      <c r="D150" s="23">
        <v>75.2</v>
      </c>
      <c r="E150" s="23">
        <v>53.75</v>
      </c>
      <c r="J150" s="15">
        <v>64.276470000000003</v>
      </c>
      <c r="K150" s="15">
        <v>46.655549999999998</v>
      </c>
      <c r="L150" s="15">
        <v>48.805599999999998</v>
      </c>
    </row>
    <row r="151" spans="2:12" x14ac:dyDescent="0.25">
      <c r="C151" s="23">
        <v>120.81</v>
      </c>
      <c r="D151" s="23">
        <v>60.88</v>
      </c>
      <c r="E151" s="23">
        <v>63.63</v>
      </c>
      <c r="J151" s="15">
        <v>72.554500000000004</v>
      </c>
      <c r="K151" s="15">
        <v>52.170360000000002</v>
      </c>
      <c r="L151" s="15">
        <v>51.121589999999998</v>
      </c>
    </row>
    <row r="152" spans="2:12" x14ac:dyDescent="0.25">
      <c r="C152" s="23">
        <v>80.17</v>
      </c>
      <c r="D152" s="23">
        <v>48.53</v>
      </c>
      <c r="E152" s="23">
        <v>112.36</v>
      </c>
      <c r="J152" s="15">
        <v>67.287739999999999</v>
      </c>
      <c r="K152" s="15">
        <v>39.816749999999999</v>
      </c>
      <c r="L152" s="15">
        <v>54.457990000000002</v>
      </c>
    </row>
    <row r="153" spans="2:12" x14ac:dyDescent="0.25">
      <c r="C153" s="23">
        <v>90.17</v>
      </c>
      <c r="D153" s="23">
        <v>24.38</v>
      </c>
      <c r="E153" s="23">
        <v>81.12</v>
      </c>
      <c r="J153" s="15">
        <v>71.634039999999999</v>
      </c>
      <c r="K153" s="15">
        <v>53.178049999999999</v>
      </c>
      <c r="L153" s="15">
        <v>50.455640000000002</v>
      </c>
    </row>
    <row r="154" spans="2:12" x14ac:dyDescent="0.25">
      <c r="C154" s="23">
        <v>68.489999999999995</v>
      </c>
      <c r="D154" s="23">
        <v>43.17</v>
      </c>
      <c r="E154" s="23">
        <v>62.39</v>
      </c>
      <c r="J154" s="15">
        <v>64.805809999999994</v>
      </c>
      <c r="K154" s="15">
        <v>36.962560000000003</v>
      </c>
      <c r="L154" s="15">
        <v>38.219360000000002</v>
      </c>
    </row>
    <row r="155" spans="2:12" x14ac:dyDescent="0.25">
      <c r="C155" s="23">
        <v>76.510000000000005</v>
      </c>
      <c r="D155" s="23">
        <v>76.23</v>
      </c>
      <c r="E155" s="23">
        <v>82.03</v>
      </c>
      <c r="J155" s="15">
        <v>57.9392</v>
      </c>
      <c r="K155" s="15">
        <v>46.388660000000002</v>
      </c>
      <c r="L155" s="15">
        <v>43.715150000000001</v>
      </c>
    </row>
    <row r="156" spans="2:12" x14ac:dyDescent="0.25">
      <c r="C156" s="23">
        <v>73.650000000000006</v>
      </c>
      <c r="D156" s="23"/>
      <c r="E156" s="23">
        <v>62.87</v>
      </c>
      <c r="J156" s="15">
        <v>65.557689999999994</v>
      </c>
      <c r="K156" s="15"/>
      <c r="L156" s="15">
        <v>38.752890000000001</v>
      </c>
    </row>
    <row r="157" spans="2:12" x14ac:dyDescent="0.25">
      <c r="C157" s="23">
        <v>50.05</v>
      </c>
      <c r="D157" s="23"/>
      <c r="E157" s="23">
        <v>74.239999999999995</v>
      </c>
      <c r="J157" s="15">
        <v>64.402720000000002</v>
      </c>
      <c r="K157" s="15"/>
      <c r="L157" s="15">
        <v>43.137729999999998</v>
      </c>
    </row>
    <row r="158" spans="2:12" x14ac:dyDescent="0.25">
      <c r="C158" s="23">
        <v>83.96</v>
      </c>
      <c r="D158" s="23"/>
      <c r="E158" s="23">
        <v>85.25</v>
      </c>
      <c r="J158" s="15">
        <v>61.752099999999999</v>
      </c>
      <c r="K158" s="15"/>
      <c r="L158" s="15"/>
    </row>
    <row r="159" spans="2:12" x14ac:dyDescent="0.25">
      <c r="C159" s="4"/>
      <c r="D159" s="4"/>
      <c r="E159" s="4"/>
      <c r="J159" s="15">
        <v>66.424090000000007</v>
      </c>
      <c r="K159" s="15"/>
      <c r="L159" s="15"/>
    </row>
    <row r="160" spans="2:12" x14ac:dyDescent="0.25">
      <c r="B160" s="6" t="s">
        <v>9</v>
      </c>
      <c r="C160" s="12">
        <f>AVERAGE(C143:C158)</f>
        <v>75.992499999999993</v>
      </c>
      <c r="D160" s="12">
        <f>AVERAGE(D143:D158)</f>
        <v>59.120769230769227</v>
      </c>
      <c r="E160" s="12">
        <f>AVERAGE(E143:E158)</f>
        <v>73.975624999999994</v>
      </c>
      <c r="J160" s="15">
        <v>57.948830000000001</v>
      </c>
      <c r="K160" s="15"/>
      <c r="L160" s="15"/>
    </row>
    <row r="161" spans="2:12" x14ac:dyDescent="0.25">
      <c r="B161" s="6" t="s">
        <v>10</v>
      </c>
      <c r="C161" s="12">
        <f>STDEV(C143:C158)</f>
        <v>18.756806586765656</v>
      </c>
      <c r="D161" s="12">
        <f>STDEV(D143:D158)</f>
        <v>17.282967753223858</v>
      </c>
      <c r="E161" s="12">
        <f>STDEV(E143:E158)</f>
        <v>17.49204770507637</v>
      </c>
      <c r="J161" s="4"/>
      <c r="K161" s="4"/>
      <c r="L161" s="4"/>
    </row>
    <row r="162" spans="2:12" x14ac:dyDescent="0.25">
      <c r="B162" s="6" t="s">
        <v>11</v>
      </c>
      <c r="C162" s="12">
        <f t="shared" ref="C162:E162" si="21">C161/C163</f>
        <v>1.1723004116728535</v>
      </c>
      <c r="D162" s="12">
        <f>D161/D163</f>
        <v>1.3294590579402967</v>
      </c>
      <c r="E162" s="12">
        <f t="shared" si="21"/>
        <v>1.0932529815672731</v>
      </c>
      <c r="I162" s="6" t="s">
        <v>9</v>
      </c>
      <c r="J162" s="12">
        <f>AVERAGE(J143:J160)</f>
        <v>61.1947188888889</v>
      </c>
      <c r="K162" s="12">
        <f t="shared" ref="K162:L162" si="22">AVERAGE(K143:K160)</f>
        <v>46.468189230769241</v>
      </c>
      <c r="L162" s="12">
        <f t="shared" si="22"/>
        <v>46.181409333333335</v>
      </c>
    </row>
    <row r="163" spans="2:12" x14ac:dyDescent="0.25">
      <c r="B163" s="6" t="s">
        <v>12</v>
      </c>
      <c r="C163" s="8">
        <f>COUNT(C143:C158)</f>
        <v>16</v>
      </c>
      <c r="D163" s="8">
        <f>COUNT(D143:D158)</f>
        <v>13</v>
      </c>
      <c r="E163" s="8">
        <f>COUNT(E143:E158)</f>
        <v>16</v>
      </c>
      <c r="I163" s="6" t="s">
        <v>10</v>
      </c>
      <c r="J163" s="12">
        <f>STDEV(J143:J160)</f>
        <v>7.2438840556428215</v>
      </c>
      <c r="K163" s="12">
        <f t="shared" ref="K163:L163" si="23">STDEV(K143:K160)</f>
        <v>6.0531877022392226</v>
      </c>
      <c r="L163" s="12">
        <f t="shared" si="23"/>
        <v>4.8160529215463654</v>
      </c>
    </row>
    <row r="164" spans="2:12" x14ac:dyDescent="0.25">
      <c r="I164" s="6" t="s">
        <v>11</v>
      </c>
      <c r="J164" s="12">
        <f t="shared" ref="J164:L164" si="24">J163/J165</f>
        <v>0.40243800309126787</v>
      </c>
      <c r="K164" s="12">
        <f t="shared" si="24"/>
        <v>0.46562982324917096</v>
      </c>
      <c r="L164" s="12">
        <f t="shared" si="24"/>
        <v>0.32107019476975768</v>
      </c>
    </row>
    <row r="165" spans="2:12" x14ac:dyDescent="0.25">
      <c r="I165" s="6" t="s">
        <v>12</v>
      </c>
      <c r="J165" s="8">
        <f>COUNT(J143:J160)</f>
        <v>18</v>
      </c>
      <c r="K165" s="8">
        <f t="shared" ref="K165:L165" si="25">COUNT(K143:K160)</f>
        <v>13</v>
      </c>
      <c r="L165" s="8">
        <f t="shared" si="25"/>
        <v>15</v>
      </c>
    </row>
    <row r="167" spans="2:12" x14ac:dyDescent="0.25">
      <c r="C167" s="39" t="s">
        <v>74</v>
      </c>
      <c r="D167" s="23" t="s">
        <v>77</v>
      </c>
      <c r="E167" s="23" t="s">
        <v>78</v>
      </c>
    </row>
    <row r="168" spans="2:12" x14ac:dyDescent="0.25">
      <c r="C168" s="39" t="s">
        <v>75</v>
      </c>
      <c r="D168" s="23">
        <v>1.54E-2</v>
      </c>
      <c r="E168" s="23" t="s">
        <v>80</v>
      </c>
      <c r="J168" s="39" t="s">
        <v>74</v>
      </c>
      <c r="K168" s="23" t="s">
        <v>77</v>
      </c>
      <c r="L168" s="23" t="s">
        <v>78</v>
      </c>
    </row>
    <row r="169" spans="2:12" x14ac:dyDescent="0.25">
      <c r="C169" s="39" t="s">
        <v>76</v>
      </c>
      <c r="D169" s="23">
        <v>3.1699999999999999E-2</v>
      </c>
      <c r="E169" s="23" t="s">
        <v>81</v>
      </c>
      <c r="J169" s="39" t="s">
        <v>75</v>
      </c>
      <c r="K169" s="23" t="s">
        <v>79</v>
      </c>
      <c r="L169" s="23" t="s">
        <v>80</v>
      </c>
    </row>
    <row r="170" spans="2:12" x14ac:dyDescent="0.25">
      <c r="J170" s="39" t="s">
        <v>76</v>
      </c>
      <c r="K170" s="23">
        <v>0.90380000000000005</v>
      </c>
      <c r="L170" s="23" t="s">
        <v>81</v>
      </c>
    </row>
  </sheetData>
  <mergeCells count="59">
    <mergeCell ref="C139:E139"/>
    <mergeCell ref="C140:E140"/>
    <mergeCell ref="D141:E141"/>
    <mergeCell ref="C113:H113"/>
    <mergeCell ref="K113:R113"/>
    <mergeCell ref="K114:L114"/>
    <mergeCell ref="M114:N114"/>
    <mergeCell ref="O114:P114"/>
    <mergeCell ref="Q114:R114"/>
    <mergeCell ref="J139:L139"/>
    <mergeCell ref="J140:L140"/>
    <mergeCell ref="K141:L141"/>
    <mergeCell ref="C114:D114"/>
    <mergeCell ref="G114:H114"/>
    <mergeCell ref="E114:F114"/>
    <mergeCell ref="G80:H80"/>
    <mergeCell ref="K80:L80"/>
    <mergeCell ref="O80:P80"/>
    <mergeCell ref="Q80:R80"/>
    <mergeCell ref="C112:H112"/>
    <mergeCell ref="K112:R112"/>
    <mergeCell ref="C79:D79"/>
    <mergeCell ref="G79:H79"/>
    <mergeCell ref="K79:L79"/>
    <mergeCell ref="O79:R79"/>
    <mergeCell ref="C52:D52"/>
    <mergeCell ref="E52:F52"/>
    <mergeCell ref="G52:H52"/>
    <mergeCell ref="I52:J52"/>
    <mergeCell ref="M52:N52"/>
    <mergeCell ref="O52:P52"/>
    <mergeCell ref="Q52:R52"/>
    <mergeCell ref="C78:D78"/>
    <mergeCell ref="G78:H78"/>
    <mergeCell ref="K78:L78"/>
    <mergeCell ref="O78:R78"/>
    <mergeCell ref="C25:D25"/>
    <mergeCell ref="G25:H25"/>
    <mergeCell ref="C50:J50"/>
    <mergeCell ref="M50:R50"/>
    <mergeCell ref="C51:J51"/>
    <mergeCell ref="M51:R51"/>
    <mergeCell ref="C23:D23"/>
    <mergeCell ref="G23:H23"/>
    <mergeCell ref="K23:L23"/>
    <mergeCell ref="O23:P23"/>
    <mergeCell ref="S23:T23"/>
    <mergeCell ref="C24:D24"/>
    <mergeCell ref="G24:H24"/>
    <mergeCell ref="K24:L24"/>
    <mergeCell ref="O24:P24"/>
    <mergeCell ref="S24:T24"/>
    <mergeCell ref="C3:D3"/>
    <mergeCell ref="H3:O3"/>
    <mergeCell ref="C4:D4"/>
    <mergeCell ref="H4:I4"/>
    <mergeCell ref="J4:K4"/>
    <mergeCell ref="L4:M4"/>
    <mergeCell ref="N4:O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D4F1F-B454-42F6-85F0-EF2E09088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2BB8D-970C-438F-A552-4C54699494F6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3.xml><?xml version="1.0" encoding="utf-8"?>
<ds:datastoreItem xmlns:ds="http://schemas.openxmlformats.org/officeDocument/2006/customXml" ds:itemID="{77CAE04C-F552-47FE-A3C0-74DB2F8BE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2023-12-15T09:26:38Z</dcterms:created>
  <dcterms:modified xsi:type="dcterms:W3CDTF">2023-12-22T13:48:33Z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2023-12-15T09:26:38Z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6067f22a-5959-4e88-ac52-5b589dd9092c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