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https://liuonline.sharepoint.com/sites/Team_13CMFA/Delade dokument/Lever snitt ex vivo/manuscript/final-submission/"/>
    </mc:Choice>
  </mc:AlternateContent>
  <xr:revisionPtr revIDLastSave="60" documentId="11_F25DC773A252ABDACC104813919D6ED25BDE58ED" xr6:coauthVersionLast="47" xr6:coauthVersionMax="47" xr10:uidLastSave="{733890A1-8842-4D33-8649-320D8B3DE1CC}"/>
  <bookViews>
    <workbookView xWindow="15630" yWindow="710" windowWidth="22540" windowHeight="19680" activeTab="9" xr2:uid="{00000000-000D-0000-FFFF-FFFF00000000}"/>
  </bookViews>
  <sheets>
    <sheet name="Table 1" sheetId="2" r:id="rId1"/>
    <sheet name="Table 2" sheetId="3" r:id="rId2"/>
    <sheet name="Table 3" sheetId="4" r:id="rId3"/>
    <sheet name="Table 4" sheetId="5" r:id="rId4"/>
    <sheet name="Table 5" sheetId="6" r:id="rId5"/>
    <sheet name="Table 6" sheetId="7" r:id="rId6"/>
    <sheet name="Table 7" sheetId="8" r:id="rId7"/>
    <sheet name="Table 8" sheetId="9" r:id="rId8"/>
    <sheet name="Table 9" sheetId="10" r:id="rId9"/>
    <sheet name="Table 10" sheetId="11" r:id="rId10"/>
  </sheets>
  <definedNames>
    <definedName name="_xlnm._FilterDatabase" localSheetId="1" hidden="1">'Table 2'!$A$2:$E$52</definedName>
    <definedName name="_xlnm._FilterDatabase" localSheetId="8" hidden="1">'Table 9'!$A$2:$D$2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3" i="7" l="1"/>
  <c r="E23" i="7"/>
  <c r="F22" i="7"/>
  <c r="E22" i="7"/>
  <c r="F21" i="7"/>
  <c r="E21" i="7"/>
  <c r="F20" i="7"/>
  <c r="E20" i="7"/>
  <c r="F19" i="7"/>
  <c r="E19" i="7"/>
  <c r="F18" i="7"/>
  <c r="E18" i="7"/>
  <c r="F17" i="7"/>
  <c r="E17" i="7"/>
  <c r="F16" i="7"/>
  <c r="E16" i="7"/>
  <c r="F15" i="7"/>
  <c r="E15" i="7"/>
  <c r="F14" i="7"/>
  <c r="E14" i="7"/>
  <c r="F13" i="7"/>
  <c r="E13" i="7"/>
  <c r="F12" i="7"/>
  <c r="E12" i="7"/>
  <c r="F11" i="7"/>
  <c r="E11" i="7"/>
  <c r="F10" i="7"/>
  <c r="E10" i="7"/>
  <c r="F9" i="7"/>
  <c r="E9" i="7"/>
  <c r="F8" i="7"/>
  <c r="E8" i="7"/>
  <c r="F7" i="7"/>
  <c r="E7" i="7"/>
  <c r="F6" i="7"/>
  <c r="E6" i="7"/>
  <c r="F5" i="7"/>
  <c r="E5" i="7"/>
  <c r="F4" i="7"/>
  <c r="E4" i="7"/>
  <c r="D27" i="6"/>
  <c r="H23" i="6"/>
  <c r="E23" i="6"/>
  <c r="H22" i="6"/>
  <c r="E22" i="6"/>
  <c r="H21" i="6"/>
  <c r="E21" i="6"/>
  <c r="H20" i="6"/>
  <c r="E20" i="6"/>
  <c r="H19" i="6"/>
  <c r="E19" i="6"/>
  <c r="H18" i="6"/>
  <c r="E18" i="6"/>
  <c r="H17" i="6"/>
  <c r="E17" i="6"/>
  <c r="H16" i="6"/>
  <c r="E16" i="6"/>
  <c r="H15" i="6"/>
  <c r="E15" i="6"/>
  <c r="H14" i="6"/>
  <c r="E14" i="6"/>
  <c r="H13" i="6"/>
  <c r="E13" i="6"/>
  <c r="H12" i="6"/>
  <c r="E12" i="6"/>
  <c r="H11" i="6"/>
  <c r="E11" i="6"/>
  <c r="H10" i="6"/>
  <c r="E10" i="6"/>
  <c r="H9" i="6"/>
  <c r="E9" i="6"/>
  <c r="H8" i="6"/>
  <c r="E8" i="6"/>
  <c r="H7" i="6"/>
  <c r="E7" i="6"/>
  <c r="H6" i="6"/>
  <c r="E6" i="6"/>
  <c r="H5" i="6"/>
  <c r="E5" i="6"/>
  <c r="H4" i="6"/>
  <c r="E4" i="6"/>
  <c r="J37" i="5"/>
  <c r="J36" i="5"/>
  <c r="J35" i="5"/>
  <c r="J34" i="5"/>
  <c r="J33" i="5"/>
  <c r="J32" i="5"/>
  <c r="J31" i="5"/>
  <c r="J30" i="5"/>
  <c r="H29" i="5"/>
  <c r="J29" i="5" s="1"/>
  <c r="J28" i="5"/>
  <c r="H28" i="5"/>
  <c r="J27" i="5"/>
  <c r="J26" i="5"/>
  <c r="J25" i="5"/>
  <c r="J24" i="5"/>
  <c r="J23" i="5"/>
  <c r="J22" i="5"/>
  <c r="J21" i="5"/>
  <c r="J20" i="5"/>
  <c r="J19" i="5"/>
  <c r="J18" i="5"/>
  <c r="J17" i="5"/>
  <c r="J16" i="5"/>
  <c r="J15" i="5"/>
  <c r="J12" i="5"/>
  <c r="J11" i="5"/>
  <c r="J10" i="5"/>
  <c r="J9" i="5"/>
  <c r="J8" i="5"/>
  <c r="J7" i="5"/>
  <c r="J6" i="5"/>
  <c r="J5" i="5"/>
  <c r="J4" i="5"/>
  <c r="J3" i="5"/>
  <c r="F51" i="3"/>
  <c r="F50" i="3"/>
  <c r="F49" i="3"/>
  <c r="F48" i="3"/>
  <c r="F47" i="3"/>
  <c r="F46" i="3"/>
  <c r="F45" i="3"/>
  <c r="F44" i="3"/>
  <c r="F43" i="3"/>
  <c r="F42" i="3"/>
  <c r="F41" i="3"/>
  <c r="F40" i="3"/>
  <c r="F39" i="3"/>
  <c r="F38" i="3"/>
  <c r="F37" i="3"/>
  <c r="F36" i="3"/>
  <c r="F35" i="3"/>
  <c r="F34" i="3"/>
  <c r="F33" i="3"/>
  <c r="F32" i="3"/>
  <c r="F31" i="3"/>
  <c r="F30" i="3"/>
  <c r="F29" i="3"/>
  <c r="F28" i="3"/>
  <c r="F27" i="3"/>
  <c r="F26" i="3"/>
  <c r="F25" i="3"/>
  <c r="F24" i="3"/>
  <c r="F23" i="3"/>
  <c r="F22" i="3"/>
  <c r="F21" i="3"/>
  <c r="F20" i="3"/>
  <c r="F19" i="3"/>
  <c r="F18" i="3"/>
  <c r="F17" i="3"/>
  <c r="F16" i="3"/>
  <c r="F15" i="3"/>
  <c r="F14" i="3"/>
  <c r="F13" i="3"/>
  <c r="F12" i="3"/>
  <c r="F11" i="3"/>
  <c r="F10" i="3"/>
  <c r="F9" i="3"/>
  <c r="F8" i="3"/>
  <c r="F7" i="3"/>
  <c r="F6" i="3"/>
  <c r="F5" i="3"/>
  <c r="F4" i="3"/>
  <c r="F3" i="3"/>
</calcChain>
</file>

<file path=xl/sharedStrings.xml><?xml version="1.0" encoding="utf-8"?>
<sst xmlns="http://schemas.openxmlformats.org/spreadsheetml/2006/main" count="4926" uniqueCount="3283">
  <si>
    <t>Supplementary Table 1. Baseline characteristics of study cohort</t>
  </si>
  <si>
    <t>Baseline characteristics of study cohort</t>
  </si>
  <si>
    <t>Number of subjects: 29</t>
  </si>
  <si>
    <t>Median</t>
  </si>
  <si>
    <t>Range</t>
  </si>
  <si>
    <t>%</t>
  </si>
  <si>
    <t>Age (years)</t>
  </si>
  <si>
    <t>44-86</t>
  </si>
  <si>
    <t>Sex (male)</t>
  </si>
  <si>
    <t>Weight (kg)</t>
  </si>
  <si>
    <t>60-130</t>
  </si>
  <si>
    <t>Height (m)</t>
  </si>
  <si>
    <t>1.58-1.87</t>
  </si>
  <si>
    <r>
      <t>BMI (kg/m</t>
    </r>
    <r>
      <rPr>
        <b/>
        <vertAlign val="superscript"/>
        <sz val="11"/>
        <color theme="1"/>
        <rFont val="Calibri"/>
        <family val="2"/>
        <scheme val="minor"/>
      </rPr>
      <t>2</t>
    </r>
    <r>
      <rPr>
        <b/>
        <sz val="11"/>
        <color theme="1"/>
        <rFont val="Calibri"/>
        <family val="2"/>
        <scheme val="minor"/>
      </rPr>
      <t>)</t>
    </r>
  </si>
  <si>
    <t>20-40</t>
  </si>
  <si>
    <t>Blood Pressure - Systolic</t>
  </si>
  <si>
    <t>110-180</t>
  </si>
  <si>
    <t>Blood Pressure - Diastolic</t>
  </si>
  <si>
    <t>60-103</t>
  </si>
  <si>
    <t>Albumin (g/L)</t>
  </si>
  <si>
    <t>21-46</t>
  </si>
  <si>
    <t>Bilirubin (µmol/l)</t>
  </si>
  <si>
    <t>&lt;3 - 23</t>
  </si>
  <si>
    <t>Prothrombin (INR)</t>
  </si>
  <si>
    <t>54-96</t>
  </si>
  <si>
    <t>ALP (IU/L)</t>
  </si>
  <si>
    <t>43-264</t>
  </si>
  <si>
    <t>AST (IU/L)</t>
  </si>
  <si>
    <t>11-258</t>
  </si>
  <si>
    <t>ALT (IU/L)</t>
  </si>
  <si>
    <t>10-174</t>
  </si>
  <si>
    <t>GGT (IU/L)</t>
  </si>
  <si>
    <t>14-810</t>
  </si>
  <si>
    <t>CRP (mg/L)</t>
  </si>
  <si>
    <t>&lt;5-267</t>
  </si>
  <si>
    <r>
      <t>Platelet count (x10</t>
    </r>
    <r>
      <rPr>
        <b/>
        <vertAlign val="superscript"/>
        <sz val="11"/>
        <color theme="1"/>
        <rFont val="Calibri"/>
        <family val="2"/>
        <scheme val="minor"/>
      </rPr>
      <t>9</t>
    </r>
    <r>
      <rPr>
        <b/>
        <sz val="11"/>
        <color theme="1"/>
        <rFont val="Calibri"/>
        <family val="2"/>
        <scheme val="minor"/>
      </rPr>
      <t>/L)</t>
    </r>
  </si>
  <si>
    <t>60-559</t>
  </si>
  <si>
    <t>T2DM (yes)</t>
  </si>
  <si>
    <t>Abbreviations: BMI, body mass index;  INR, international normalized ratio; ALP, alkaline phosphatase; AST, aspartate aminotransferase; ALT, alanine aminotransferase; GGT, gamma-glutamyl transferase; CRP, C-reactive protein, T2DM, type 2 diabetes mellitus</t>
  </si>
  <si>
    <t>Supplementary Table 2. Medium formulation</t>
  </si>
  <si>
    <t>Class</t>
  </si>
  <si>
    <t>Compound name</t>
  </si>
  <si>
    <t>Metabolite ID</t>
  </si>
  <si>
    <t>MW</t>
  </si>
  <si>
    <t>Williams E (fasted) (M)</t>
  </si>
  <si>
    <t>Williams E (fed) (M)</t>
  </si>
  <si>
    <t>amino acid</t>
  </si>
  <si>
    <t>alanine</t>
  </si>
  <si>
    <t>ala-L</t>
  </si>
  <si>
    <t>arginine</t>
  </si>
  <si>
    <t>arg-L</t>
  </si>
  <si>
    <t>asparagine</t>
  </si>
  <si>
    <t>asn-L</t>
  </si>
  <si>
    <t>aspartate</t>
  </si>
  <si>
    <t>asp-L</t>
  </si>
  <si>
    <t>cysteine</t>
  </si>
  <si>
    <t>cys-L</t>
  </si>
  <si>
    <t>glutamate</t>
  </si>
  <si>
    <t>glu-L</t>
  </si>
  <si>
    <t>glutamine</t>
  </si>
  <si>
    <t>gln-L</t>
  </si>
  <si>
    <t>glycine</t>
  </si>
  <si>
    <t>gly</t>
  </si>
  <si>
    <t>histidine</t>
  </si>
  <si>
    <t>his-L</t>
  </si>
  <si>
    <t>isoleucine</t>
  </si>
  <si>
    <t>ile-L</t>
  </si>
  <si>
    <t>leucine</t>
  </si>
  <si>
    <t>leu-L</t>
  </si>
  <si>
    <t>lysine</t>
  </si>
  <si>
    <t>lys-L</t>
  </si>
  <si>
    <t>methionine</t>
  </si>
  <si>
    <t>met-L</t>
  </si>
  <si>
    <t>phenylalanine</t>
  </si>
  <si>
    <t>phe-L</t>
  </si>
  <si>
    <t>proline</t>
  </si>
  <si>
    <t>pro-L</t>
  </si>
  <si>
    <t>serine</t>
  </si>
  <si>
    <t>ser-L</t>
  </si>
  <si>
    <t>threonine</t>
  </si>
  <si>
    <t>thr-L</t>
  </si>
  <si>
    <t>tryptophan</t>
  </si>
  <si>
    <t>trp-L</t>
  </si>
  <si>
    <t>tyrosine</t>
  </si>
  <si>
    <t>tyr-L</t>
  </si>
  <si>
    <t>valine</t>
  </si>
  <si>
    <t>val-L</t>
  </si>
  <si>
    <t>fatty acid</t>
  </si>
  <si>
    <t>linoleate</t>
  </si>
  <si>
    <t>lnlc</t>
  </si>
  <si>
    <t>other</t>
  </si>
  <si>
    <t>Glutathione, reduced</t>
  </si>
  <si>
    <t>gthred</t>
  </si>
  <si>
    <t>pyruvate</t>
  </si>
  <si>
    <t>pyr</t>
  </si>
  <si>
    <t>sugar</t>
  </si>
  <si>
    <t>glucose</t>
  </si>
  <si>
    <t>glc-D</t>
  </si>
  <si>
    <t>vitamin</t>
  </si>
  <si>
    <t>alpha-tocopherol</t>
  </si>
  <si>
    <t>avite1</t>
  </si>
  <si>
    <t>ascorbate</t>
  </si>
  <si>
    <t>ascb-L</t>
  </si>
  <si>
    <t>ergocalciferol</t>
  </si>
  <si>
    <t>calcif</t>
  </si>
  <si>
    <t>menadione bisulfite</t>
  </si>
  <si>
    <t>retinol</t>
  </si>
  <si>
    <t>salt</t>
  </si>
  <si>
    <t>sodium chloride (NaCl)</t>
  </si>
  <si>
    <t>sodium bicarbonate (NaHCO3)</t>
  </si>
  <si>
    <t>potassium chloride (KCl)</t>
  </si>
  <si>
    <t>calcium choride (CaCl2)</t>
  </si>
  <si>
    <t>sodium phosphate monobasic (NaH2PO4)</t>
  </si>
  <si>
    <t>magnesium sulfate (MgSO4)</t>
  </si>
  <si>
    <t>zinc sulfate (ZnSO4)</t>
  </si>
  <si>
    <t>ferric nitrate (Fe(NO3)3)</t>
  </si>
  <si>
    <t>cupric sulfate (CuSO4)</t>
  </si>
  <si>
    <t>manganous chloride (MnCl2)</t>
  </si>
  <si>
    <t>biotin</t>
  </si>
  <si>
    <t>btn</t>
  </si>
  <si>
    <t>cobalamin</t>
  </si>
  <si>
    <t>cbl1</t>
  </si>
  <si>
    <t>folate</t>
  </si>
  <si>
    <t>fol</t>
  </si>
  <si>
    <t>niacinamide</t>
  </si>
  <si>
    <t>ncam</t>
  </si>
  <si>
    <t>pantothenate</t>
  </si>
  <si>
    <t>pnto-R</t>
  </si>
  <si>
    <t>pyridoxine</t>
  </si>
  <si>
    <t>pydxn</t>
  </si>
  <si>
    <t>riboflavin</t>
  </si>
  <si>
    <t>ribflv</t>
  </si>
  <si>
    <t>thiamine</t>
  </si>
  <si>
    <t>thm</t>
  </si>
  <si>
    <t>myo-inositol</t>
  </si>
  <si>
    <t>inost</t>
  </si>
  <si>
    <t>choline</t>
  </si>
  <si>
    <t>chol</t>
  </si>
  <si>
    <t>Supplementary Table 3</t>
  </si>
  <si>
    <t>Donor</t>
  </si>
  <si>
    <t>Necrosis (%)</t>
  </si>
  <si>
    <t>Fibrosis stage</t>
  </si>
  <si>
    <t>Steatosis grade</t>
  </si>
  <si>
    <t>Ballooning</t>
  </si>
  <si>
    <t>Infiltration of tumor cells</t>
  </si>
  <si>
    <t>Represented liver zones</t>
  </si>
  <si>
    <t>Immune cells (%)</t>
  </si>
  <si>
    <t>D10</t>
  </si>
  <si>
    <t>F0</t>
  </si>
  <si>
    <t>No</t>
  </si>
  <si>
    <t>1,2,3</t>
  </si>
  <si>
    <t>F1</t>
  </si>
  <si>
    <t>D16</t>
  </si>
  <si>
    <t>F3</t>
  </si>
  <si>
    <t>F1-F2</t>
  </si>
  <si>
    <t>D22</t>
  </si>
  <si>
    <t>Yes</t>
  </si>
  <si>
    <t>F0-F1</t>
  </si>
  <si>
    <t>D23</t>
  </si>
  <si>
    <t>F1+</t>
  </si>
  <si>
    <t>Summary of histology assessment of cultured liver slices (24h) from 4 donors, with 3 cultured slices per donor. Liver zones are indicated as:  periportal zone = 1, intermediate perivenous zone = 2 and perivenous zone = 3.  Steatosis grade ranges from 0 (no steatosis) to 3 (severe steatosis).  Fibrosis stage ranges from F0 (no fibrosis) to F3 (severe fibrosis).</t>
  </si>
  <si>
    <t>Supplementary Table 4. Literature flux values</t>
  </si>
  <si>
    <t>First author</t>
  </si>
  <si>
    <t>Year</t>
  </si>
  <si>
    <t>URL</t>
  </si>
  <si>
    <t>Figure or Table</t>
  </si>
  <si>
    <t>Species</t>
  </si>
  <si>
    <t>Source material, conditions</t>
  </si>
  <si>
    <t>Measured species or process</t>
  </si>
  <si>
    <t>Rate, original</t>
  </si>
  <si>
    <t>Unit, original</t>
  </si>
  <si>
    <t>Rate</t>
  </si>
  <si>
    <t>Unit</t>
  </si>
  <si>
    <t>Notes</t>
  </si>
  <si>
    <t>Bean</t>
  </si>
  <si>
    <t>https://www.sciencedirect.com/science/article/pii/S0021925817434442</t>
  </si>
  <si>
    <t>Main text</t>
  </si>
  <si>
    <t>Rat</t>
  </si>
  <si>
    <t>Perfused liver, fed</t>
  </si>
  <si>
    <t>urea</t>
  </si>
  <si>
    <t>nmol / min / g</t>
  </si>
  <si>
    <t>umol / g liver / day</t>
  </si>
  <si>
    <t>Perfused liver, fasted</t>
  </si>
  <si>
    <t>mg / g liver / day</t>
  </si>
  <si>
    <t>Shangraw</t>
  </si>
  <si>
    <t>https://journals.physiology.org/doi/full/10.1152/ajpgi.1999.276.5.G1145</t>
  </si>
  <si>
    <t>Human</t>
  </si>
  <si>
    <t>In vivo tracing</t>
  </si>
  <si>
    <t>umol / kg / min</t>
  </si>
  <si>
    <t>Dasarathy</t>
  </si>
  <si>
    <t>https://journals.physiology.org/doi/full/10.1152/ajpgi.00042.2009</t>
  </si>
  <si>
    <t>Table 3</t>
  </si>
  <si>
    <t>In vivo tracing, healthy, fasted</t>
  </si>
  <si>
    <t>umol / kg / h</t>
  </si>
  <si>
    <t>In vivo tracing, NASH, fasted</t>
  </si>
  <si>
    <t>Booth</t>
  </si>
  <si>
    <t>https://www.sciencedirect.com/science/article/pii/0006295267900858</t>
  </si>
  <si>
    <t>Table 1</t>
  </si>
  <si>
    <t>Liver slice, Krebs Medium II</t>
  </si>
  <si>
    <t>o2</t>
  </si>
  <si>
    <t>uL / mg dry wt / h</t>
  </si>
  <si>
    <t>1,2</t>
  </si>
  <si>
    <t>Tsukamoto</t>
  </si>
  <si>
    <t>https://aasldpubs.onlinelibrary.wiley.com/doi/abs/10.1002/hep.1840090223</t>
  </si>
  <si>
    <t>In vivo</t>
  </si>
  <si>
    <t>mL / min / g liver</t>
  </si>
  <si>
    <t>Lutz</t>
  </si>
  <si>
    <t>https://doi.org/10.1007/BF00584322</t>
  </si>
  <si>
    <t>Cat</t>
  </si>
  <si>
    <t>Perfused liver</t>
  </si>
  <si>
    <t>mL / min / 100g liver</t>
  </si>
  <si>
    <t>Rolfe</t>
  </si>
  <si>
    <t>https://journals.physiology.org/doi/abs/10.1152/physrev.1997.77.3.731</t>
  </si>
  <si>
    <t xml:space="preserve">fraction of body total </t>
  </si>
  <si>
    <t>Loer</t>
  </si>
  <si>
    <t>https://pubs.asahq.org/anesthesiology/article/86/3/532/35822/How-Much-Oxygen-Does-the-Human-Lung-Consume</t>
  </si>
  <si>
    <t>Whole body oxygen consumption</t>
  </si>
  <si>
    <t>mL / min</t>
  </si>
  <si>
    <t>Barle</t>
  </si>
  <si>
    <t>https://onlinelibrary.wiley.com/doi/abs/10.1002/hep.510250128</t>
  </si>
  <si>
    <t>albumin</t>
  </si>
  <si>
    <t>mg / kg body / day</t>
  </si>
  <si>
    <t>Olufemi</t>
  </si>
  <si>
    <t>https://pubmed.ncbi.nlm.nih.gov/2387270/</t>
  </si>
  <si>
    <t>mg / kg body / h</t>
  </si>
  <si>
    <t>Ballmer</t>
  </si>
  <si>
    <t>https://journals.physiology.org/doi/abs/10.1152/ajpendo.1990.259.6.E797</t>
  </si>
  <si>
    <t>Rothschild</t>
  </si>
  <si>
    <t>https://aasldpubs.onlinelibrary.wiley.com/doi/abs/10.1002/hep.1840080234</t>
  </si>
  <si>
    <t>Cohn</t>
  </si>
  <si>
    <t>https://www.jci.org/articles/view/114507</t>
  </si>
  <si>
    <t>Fasted, total body production</t>
  </si>
  <si>
    <t>ApoB</t>
  </si>
  <si>
    <t>ug / g liver / day</t>
  </si>
  <si>
    <t>Fed, total body production, mean</t>
  </si>
  <si>
    <t>Watts</t>
  </si>
  <si>
    <t>Fasted, total body production, Q0.25</t>
  </si>
  <si>
    <t>Fasted, total body production, Q0.75</t>
  </si>
  <si>
    <t>https://onlinelibrary.wiley.com/doi/abs/10.1111/j.1440-1681.1997.tb02090.x</t>
  </si>
  <si>
    <t>Table 4</t>
  </si>
  <si>
    <t>Fasted, liver production</t>
  </si>
  <si>
    <t>Rothman</t>
  </si>
  <si>
    <t>https://www.science.org/doi/abs/10.1126/science.1948033</t>
  </si>
  <si>
    <t>Table 2</t>
  </si>
  <si>
    <t>Fasted, first 22h</t>
  </si>
  <si>
    <t>glucose / glycogenolysis</t>
  </si>
  <si>
    <t>glucose / gluconeogenesis</t>
  </si>
  <si>
    <t>Lundholm</t>
  </si>
  <si>
    <t>https://doi.org/10.1080/00365517609055269</t>
  </si>
  <si>
    <t>Liver slices ex vivo, fasted</t>
  </si>
  <si>
    <t>Liver slices ex vivo, fasted, 4.4 mM glucose, sum ala + lac + glyc</t>
  </si>
  <si>
    <t>nmol / g liver / h</t>
  </si>
  <si>
    <t>Liver slices ex vivo, fasted, 0 mM glucose, sum ala + lac + glyc</t>
  </si>
  <si>
    <t>Consoli</t>
  </si>
  <si>
    <t>https://www.jci.org/articles/view/113206</t>
  </si>
  <si>
    <t>In vivo tracing, fasted</t>
  </si>
  <si>
    <t>umol / kg body / min</t>
  </si>
  <si>
    <t>Woerle</t>
  </si>
  <si>
    <t>https://journals.physiology.org/doi/full/10.1152/ajpendo.00529.2004</t>
  </si>
  <si>
    <t>Felig</t>
  </si>
  <si>
    <t>https://www.jci.org/articles/view/106659</t>
  </si>
  <si>
    <t>In vivo, fasted</t>
  </si>
  <si>
    <t>mg / kg body / min</t>
  </si>
  <si>
    <t>In vivo, fasted, 45 min glucose infusion</t>
  </si>
  <si>
    <t>Rinard</t>
  </si>
  <si>
    <t>https://doi.org/10.1210/endo-84-3-622</t>
  </si>
  <si>
    <t>Liver slices, fasted, 10mM alanine</t>
  </si>
  <si>
    <t>umol / 100 mg liver / 3h</t>
  </si>
  <si>
    <t>Haynes</t>
  </si>
  <si>
    <t>https://doi.org/10.1210/endo-71-3-399</t>
  </si>
  <si>
    <t>Liver slices, fasted, 22mM alanine</t>
  </si>
  <si>
    <t>umol / 100 mg liver / 2h</t>
  </si>
  <si>
    <t>Katz</t>
  </si>
  <si>
    <t>https://journals.physiology.org/doi/full/10.1152/ajpendo.1998.275.3.E537</t>
  </si>
  <si>
    <t>In vivo tracing, fasted 12h</t>
  </si>
  <si>
    <t>Lewis</t>
  </si>
  <si>
    <t>https://www.sciencedirect.com/science/article/pii/S109727651400402X?via%3Dihub</t>
  </si>
  <si>
    <t>HEK293 cells</t>
  </si>
  <si>
    <t>NADPH half-life</t>
  </si>
  <si>
    <t>1--5</t>
  </si>
  <si>
    <t>min</t>
  </si>
  <si>
    <t>Note</t>
  </si>
  <si>
    <t>Description</t>
  </si>
  <si>
    <t>Assuming molar volume of 24.5 L/mol</t>
  </si>
  <si>
    <t>Assuming dry mass is 1/3 of wet mass</t>
  </si>
  <si>
    <t>Assuming a human liver weights 1,500 g</t>
  </si>
  <si>
    <t>Assuming 1 kg body weight corresponds to 20 g liver</t>
  </si>
  <si>
    <t>This paper presents data from 17 indiviuals, with a wide range; we took the 0.25 and 0.75 quantiles</t>
  </si>
  <si>
    <t>Supplementary Table 5. Measured serum concentrations</t>
  </si>
  <si>
    <t>Batch 1 L020 FM0h</t>
  </si>
  <si>
    <t>Batch 2 L029 FM0h</t>
  </si>
  <si>
    <t>WE (known)
uM</t>
  </si>
  <si>
    <t>serum
uM</t>
  </si>
  <si>
    <t>WE + serum
uM</t>
  </si>
  <si>
    <t>Serum contribution</t>
  </si>
  <si>
    <t>WE (known)
pM</t>
  </si>
  <si>
    <t>serum
pM</t>
  </si>
  <si>
    <t>WE + serum
pM</t>
  </si>
  <si>
    <t>insulin</t>
  </si>
  <si>
    <t>WE</t>
  </si>
  <si>
    <t xml:space="preserve">WE + serum </t>
  </si>
  <si>
    <t>NEFA (µM)</t>
  </si>
  <si>
    <t xml:space="preserve">20±1 </t>
  </si>
  <si>
    <t xml:space="preserve">440±15 </t>
  </si>
  <si>
    <t xml:space="preserve">This sheet reports metabolite concentrations measured in human serum, compared with the known Willams E medium (WE) concentrations.  Concentrations were measured by LCMS, 13C isotope dilution, NEFA-assay and routine analyses by Clinical Chemistry, Laboratory Medicine at Linköping University Hospital as described in the methods section. </t>
  </si>
  <si>
    <t>Supplementary Table 6. Substrate 13C enrichment</t>
  </si>
  <si>
    <t>WE + serum</t>
  </si>
  <si>
    <t>Difference</t>
  </si>
  <si>
    <t>Batch 1</t>
  </si>
  <si>
    <t>Batch 2</t>
  </si>
  <si>
    <t>Supplementary Table 7. Reporter metabolites and associated pathways</t>
  </si>
  <si>
    <t>Method</t>
  </si>
  <si>
    <t>Peak ID*</t>
  </si>
  <si>
    <t>Polarity</t>
  </si>
  <si>
    <t>Metabolite annotation</t>
  </si>
  <si>
    <t>Pathway</t>
  </si>
  <si>
    <t>BAL</t>
  </si>
  <si>
    <t>hdca</t>
  </si>
  <si>
    <t>Palmitate</t>
  </si>
  <si>
    <t>Fatty acid synthesis</t>
  </si>
  <si>
    <t>gdcholate</t>
  </si>
  <si>
    <t>Glycodeoxycholate</t>
  </si>
  <si>
    <t>Glycine-bile acid conjugation</t>
  </si>
  <si>
    <t>HILIC</t>
  </si>
  <si>
    <t>acrn</t>
  </si>
  <si>
    <t>L-Acetylcarnitine C9H17N1O4</t>
  </si>
  <si>
    <t>acetate oxidation</t>
  </si>
  <si>
    <t>crn</t>
  </si>
  <si>
    <t>L-Carnitine C7H15N1O3</t>
  </si>
  <si>
    <t>Carnitine biosynthesis</t>
  </si>
  <si>
    <t>tmlys</t>
  </si>
  <si>
    <t>N6,N6,N6-Trimethyl-L-lysine C9H20N2O2</t>
  </si>
  <si>
    <t>glyb</t>
  </si>
  <si>
    <t>Betaine C5H11N1O2</t>
  </si>
  <si>
    <t>Choline degradation</t>
  </si>
  <si>
    <t>crtn</t>
  </si>
  <si>
    <t>Creatinine C4H7N3O1</t>
  </si>
  <si>
    <t>Creatine degradation</t>
  </si>
  <si>
    <t>creat</t>
  </si>
  <si>
    <t>Creatine C4H9N3O2</t>
  </si>
  <si>
    <t>Creatine synthesis</t>
  </si>
  <si>
    <t>gudac</t>
  </si>
  <si>
    <t>Guanidoacetic acid C3H7N3O2</t>
  </si>
  <si>
    <t>fad</t>
  </si>
  <si>
    <t>FAD C27H33N9O15P2</t>
  </si>
  <si>
    <t>FAD biosynthesis</t>
  </si>
  <si>
    <t>glyc3p</t>
  </si>
  <si>
    <t>Glycerol 3-phosphate C3H9O6P1</t>
  </si>
  <si>
    <t>G3P shuttle / TAG synthesis</t>
  </si>
  <si>
    <t>glcur</t>
  </si>
  <si>
    <t>D-Glucuronic acid C6H10O7</t>
  </si>
  <si>
    <t>Glucuronation</t>
  </si>
  <si>
    <t>udpglcur</t>
  </si>
  <si>
    <t>Uridine diphosphate glucuronic acid C15H22N2O18P2</t>
  </si>
  <si>
    <t>gthrd</t>
  </si>
  <si>
    <t>Glutathione C10H17N3O6S1</t>
  </si>
  <si>
    <t>Glutathione synthesis</t>
  </si>
  <si>
    <t>2pg</t>
  </si>
  <si>
    <t>2-Phosphoglyceric acid C3H7O7P1</t>
  </si>
  <si>
    <t>Glycolysis</t>
  </si>
  <si>
    <t>propcrn</t>
  </si>
  <si>
    <t>Propionylcarnitine C10H19N1O4</t>
  </si>
  <si>
    <t>ile, thr degradation</t>
  </si>
  <si>
    <t>bhb</t>
  </si>
  <si>
    <t>Beta-hydroxyburyrate</t>
  </si>
  <si>
    <t>Ketone bodies</t>
  </si>
  <si>
    <t>4mop</t>
  </si>
  <si>
    <t>2-Methyl-3-ketovaleric acid C6H10O3</t>
  </si>
  <si>
    <t>Leucine degradation</t>
  </si>
  <si>
    <t>L2aadp</t>
  </si>
  <si>
    <t>Aminoadipic acid C6H11N1O4</t>
  </si>
  <si>
    <t>Lysine catabolism</t>
  </si>
  <si>
    <t>ahcys</t>
  </si>
  <si>
    <t>S-Adenosylhomocysteine C14H20N6O5S1</t>
  </si>
  <si>
    <t>Methionine cycle / transmethylation</t>
  </si>
  <si>
    <t>nad</t>
  </si>
  <si>
    <t>Nicotine adenine dinucleotide</t>
  </si>
  <si>
    <t>NAD biosynthesis</t>
  </si>
  <si>
    <t>1mncam</t>
  </si>
  <si>
    <t>1-Methylnicotinamide C7H8N2O1</t>
  </si>
  <si>
    <t>NAD biosynthesis; methylation</t>
  </si>
  <si>
    <t>nadp</t>
  </si>
  <si>
    <t>NADP C21H28N7O17P3</t>
  </si>
  <si>
    <t>NADP biosynthesis</t>
  </si>
  <si>
    <t>6pgc</t>
  </si>
  <si>
    <t>6-Phosphogluconic acid C6H13O10P1</t>
  </si>
  <si>
    <t>Pentose phosphates</t>
  </si>
  <si>
    <t>s7p</t>
  </si>
  <si>
    <t>D-Sedoheptulose 7-phosphate C7H15O10P1</t>
  </si>
  <si>
    <t>aprut</t>
  </si>
  <si>
    <t>N-Acetylputrescine C6H14N2O1</t>
  </si>
  <si>
    <t>Polyamine degradation</t>
  </si>
  <si>
    <t>hxan</t>
  </si>
  <si>
    <t>Hypoxanthine C5H4N4O1</t>
  </si>
  <si>
    <t>Purine salvage</t>
  </si>
  <si>
    <t>ade</t>
  </si>
  <si>
    <t>Adenine C5H5N5</t>
  </si>
  <si>
    <t>atp</t>
  </si>
  <si>
    <t>Adenosine triphosphate C10H16N5O13P3</t>
  </si>
  <si>
    <t>Purine synthesis</t>
  </si>
  <si>
    <t>amp</t>
  </si>
  <si>
    <t>Adenosine monophosphate C10H14N5O7P1</t>
  </si>
  <si>
    <t>ins</t>
  </si>
  <si>
    <t>Inosine C10H12N4O5</t>
  </si>
  <si>
    <t>Orotidine C10H12N2O8</t>
  </si>
  <si>
    <t>Pyrimidine synthesis</t>
  </si>
  <si>
    <t>uri</t>
  </si>
  <si>
    <t>Uridine C9H12N2O6</t>
  </si>
  <si>
    <t>ump</t>
  </si>
  <si>
    <t>Uridine 5'-diphosphate C9H14N2O12P2</t>
  </si>
  <si>
    <t>r5p</t>
  </si>
  <si>
    <t>Ribose-5-phosphate</t>
  </si>
  <si>
    <t>Ribose synthesis</t>
  </si>
  <si>
    <t>pserL</t>
  </si>
  <si>
    <t>Phosphoserine C3H8N1O6P1</t>
  </si>
  <si>
    <t>Serine synthesis</t>
  </si>
  <si>
    <t>phpyr</t>
  </si>
  <si>
    <t>Phenylpyruvic acid C9H8O3</t>
  </si>
  <si>
    <t>Spontaneous from phenylalanine</t>
  </si>
  <si>
    <t>metsox-R-L</t>
  </si>
  <si>
    <t>Methionine sulfoxide C5H11N1O3S1</t>
  </si>
  <si>
    <t>Spontaneous oxidation from methionine</t>
  </si>
  <si>
    <t>mal-L</t>
  </si>
  <si>
    <t>L-Malic acid C4H6O5</t>
  </si>
  <si>
    <t>TCA cycle</t>
  </si>
  <si>
    <t>cit</t>
  </si>
  <si>
    <t>Citric acid C6H8O7</t>
  </si>
  <si>
    <t>accoa</t>
  </si>
  <si>
    <t>Acetyl-CoA C23H38N7O17P3S1</t>
  </si>
  <si>
    <t>5htrp</t>
  </si>
  <si>
    <t>5-Hydroxy-L-tryptophan C11H12N2O3</t>
  </si>
  <si>
    <t>Tryptophan catabolism</t>
  </si>
  <si>
    <t>Lkynr</t>
  </si>
  <si>
    <t>L-Kynurenine C10H12N2O3</t>
  </si>
  <si>
    <t>orn</t>
  </si>
  <si>
    <t>Ornithine C5H12N2O2</t>
  </si>
  <si>
    <t>Urea cycle</t>
  </si>
  <si>
    <t>citr-L</t>
  </si>
  <si>
    <t>Citrulline C6H13N3O3</t>
  </si>
  <si>
    <t>Serine</t>
  </si>
  <si>
    <t>*not available for metabolites measured on the BAL method, or for peaks that were missed by automated peak picking</t>
  </si>
  <si>
    <t>Supplementary Table 8. Confidence intervals for metabolic fluxes</t>
  </si>
  <si>
    <t>D5</t>
  </si>
  <si>
    <t>D8</t>
  </si>
  <si>
    <t>D20</t>
  </si>
  <si>
    <t>D20 fed</t>
  </si>
  <si>
    <t>Reaction</t>
  </si>
  <si>
    <t>lower</t>
  </si>
  <si>
    <t>upper</t>
  </si>
  <si>
    <t>2AMACHYD</t>
  </si>
  <si>
    <t>ACONTm</t>
  </si>
  <si>
    <t>ADK1</t>
  </si>
  <si>
    <t>AKGDm</t>
  </si>
  <si>
    <t>AKGtm</t>
  </si>
  <si>
    <t>ALATA_L</t>
  </si>
  <si>
    <t>ALAmix</t>
  </si>
  <si>
    <t>ALAtl</t>
  </si>
  <si>
    <t>ALAtin</t>
  </si>
  <si>
    <t>ALAtout</t>
  </si>
  <si>
    <t>ARGN</t>
  </si>
  <si>
    <t>ARGSL</t>
  </si>
  <si>
    <t>ARGSS</t>
  </si>
  <si>
    <t>ARGmix</t>
  </si>
  <si>
    <t>ARGtl</t>
  </si>
  <si>
    <t>ARGtin</t>
  </si>
  <si>
    <t>ARGtout</t>
  </si>
  <si>
    <t>ASPTA</t>
  </si>
  <si>
    <t>ASPTAm</t>
  </si>
  <si>
    <t>ASPtl</t>
  </si>
  <si>
    <t>ASPmix</t>
  </si>
  <si>
    <t>ASPtin</t>
  </si>
  <si>
    <t>ASPtout</t>
  </si>
  <si>
    <t>ASPtm</t>
  </si>
  <si>
    <t>ATPS4m</t>
  </si>
  <si>
    <t>ATPtm</t>
  </si>
  <si>
    <t>CBPSam</t>
  </si>
  <si>
    <t>ATPASES</t>
  </si>
  <si>
    <t>CO2tm</t>
  </si>
  <si>
    <t>CSm</t>
  </si>
  <si>
    <t>CYOOm</t>
  </si>
  <si>
    <t>CYOR-u10m</t>
  </si>
  <si>
    <t>ENO</t>
  </si>
  <si>
    <t>ETF</t>
  </si>
  <si>
    <t>FAO16</t>
  </si>
  <si>
    <t>FAO14</t>
  </si>
  <si>
    <t>FAO12</t>
  </si>
  <si>
    <t>FAO10</t>
  </si>
  <si>
    <t>FAO8</t>
  </si>
  <si>
    <t>FAO6</t>
  </si>
  <si>
    <t>FAO4</t>
  </si>
  <si>
    <t>FBA</t>
  </si>
  <si>
    <t>FBP</t>
  </si>
  <si>
    <t>FUMm</t>
  </si>
  <si>
    <t>FUMtm</t>
  </si>
  <si>
    <t>G3PD1</t>
  </si>
  <si>
    <t>G5SDxm</t>
  </si>
  <si>
    <t>G6PDH2r</t>
  </si>
  <si>
    <t>G6PPer</t>
  </si>
  <si>
    <t>G6Pter</t>
  </si>
  <si>
    <t>GAPD</t>
  </si>
  <si>
    <t>GHMT2r</t>
  </si>
  <si>
    <t>GLCmix</t>
  </si>
  <si>
    <t>GLCtin</t>
  </si>
  <si>
    <t>GLCtout</t>
  </si>
  <si>
    <t>GLNmix</t>
  </si>
  <si>
    <t>GLNtin</t>
  </si>
  <si>
    <t>GLNtl</t>
  </si>
  <si>
    <t>GLNtout</t>
  </si>
  <si>
    <t>GLNtm</t>
  </si>
  <si>
    <t>GLNS</t>
  </si>
  <si>
    <t>GLUDxm</t>
  </si>
  <si>
    <t>GLUNm</t>
  </si>
  <si>
    <t>GLUtl</t>
  </si>
  <si>
    <t>GLUt2m</t>
  </si>
  <si>
    <t>GLUmix</t>
  </si>
  <si>
    <t>GLUtin</t>
  </si>
  <si>
    <t>GLUtout</t>
  </si>
  <si>
    <t>GLYtl</t>
  </si>
  <si>
    <t>GLYmix</t>
  </si>
  <si>
    <t>GLYtin</t>
  </si>
  <si>
    <t>GLYtout</t>
  </si>
  <si>
    <t>GLYCOGEN_BREAK</t>
  </si>
  <si>
    <t>GLYCPH</t>
  </si>
  <si>
    <t>GND</t>
  </si>
  <si>
    <t>H2Oter</t>
  </si>
  <si>
    <t>H2Otm</t>
  </si>
  <si>
    <t>HCO3Em</t>
  </si>
  <si>
    <t>HEX1</t>
  </si>
  <si>
    <t>Htm2</t>
  </si>
  <si>
    <t>ICDHxm</t>
  </si>
  <si>
    <t>LDH_L</t>
  </si>
  <si>
    <t>MALtm</t>
  </si>
  <si>
    <t>MDH</t>
  </si>
  <si>
    <t>MDHm</t>
  </si>
  <si>
    <t>NADH2-u10m</t>
  </si>
  <si>
    <t>NADPH_REDOX</t>
  </si>
  <si>
    <t>NDPK1</t>
  </si>
  <si>
    <t>NH4tm</t>
  </si>
  <si>
    <t>O2tm</t>
  </si>
  <si>
    <t>ORNTArm</t>
  </si>
  <si>
    <t>OCBTm</t>
  </si>
  <si>
    <t>ORNtm</t>
  </si>
  <si>
    <t>ORNt4m</t>
  </si>
  <si>
    <t>PCm</t>
  </si>
  <si>
    <t>PDHm</t>
  </si>
  <si>
    <t>PEPCK</t>
  </si>
  <si>
    <t>PFK</t>
  </si>
  <si>
    <t>PGCD</t>
  </si>
  <si>
    <t>PGI</t>
  </si>
  <si>
    <t>PGK</t>
  </si>
  <si>
    <t>PGL</t>
  </si>
  <si>
    <t>PGM</t>
  </si>
  <si>
    <t>PGMT</t>
  </si>
  <si>
    <t>PIt2m</t>
  </si>
  <si>
    <t>PIter</t>
  </si>
  <si>
    <t>PPA</t>
  </si>
  <si>
    <t>PMTtm</t>
  </si>
  <si>
    <t>PMTCOAT</t>
  </si>
  <si>
    <t>PROTDEG_ALA</t>
  </si>
  <si>
    <t>PROTDEG_ARG</t>
  </si>
  <si>
    <t>PROTDEG_ASP</t>
  </si>
  <si>
    <t>PROTDEG_GLN</t>
  </si>
  <si>
    <t>PROTDEG_GLU</t>
  </si>
  <si>
    <t>PROTDEG_GLY</t>
  </si>
  <si>
    <t>PROTDEG_SER</t>
  </si>
  <si>
    <t>PROTSYN_ALA</t>
  </si>
  <si>
    <t>PROTSYN_ARG</t>
  </si>
  <si>
    <t>PROTSYN_ASP</t>
  </si>
  <si>
    <t>PROTSYN_GLN</t>
  </si>
  <si>
    <t>PROTSYN_GLU</t>
  </si>
  <si>
    <t>PROTSYN_GLY</t>
  </si>
  <si>
    <t>PROTSYN_SER</t>
  </si>
  <si>
    <t>PROTSYN_ATP</t>
  </si>
  <si>
    <t>PSERT</t>
  </si>
  <si>
    <t>PSP_L</t>
  </si>
  <si>
    <t>PYK</t>
  </si>
  <si>
    <t>PYRt2m</t>
  </si>
  <si>
    <t>RPE</t>
  </si>
  <si>
    <t>RPI</t>
  </si>
  <si>
    <t>SERHL</t>
  </si>
  <si>
    <t>SERmix</t>
  </si>
  <si>
    <t>SERtl</t>
  </si>
  <si>
    <t>SERtin</t>
  </si>
  <si>
    <t>SERtout</t>
  </si>
  <si>
    <t>SUCD1m</t>
  </si>
  <si>
    <t>SUCOASm</t>
  </si>
  <si>
    <t>TALA</t>
  </si>
  <si>
    <t>TKT1</t>
  </si>
  <si>
    <t>TKT2</t>
  </si>
  <si>
    <t>TPI</t>
  </si>
  <si>
    <t>This table gives 90% confidence intervals for the net flux through each reaction in the metabolic model. Negative sign indicates flux in the opposite direction vs the reference direction indicated in the metabolic network model (see Suppl Data 2).  All fluxes are in units of umol / g liver / day.</t>
  </si>
  <si>
    <t>Supplementary Table 9. Transcriptome analysis using the iHepatocytes2322 model</t>
  </si>
  <si>
    <t>Reaction ID</t>
  </si>
  <si>
    <t>Subsystem</t>
  </si>
  <si>
    <t>z-score</t>
  </si>
  <si>
    <t>Associated genes</t>
  </si>
  <si>
    <t>R_HMR_1074</t>
  </si>
  <si>
    <t>Arachidonic acid metabolism</t>
  </si>
  <si>
    <t>PTGR1|HSD17B12</t>
  </si>
  <si>
    <t>R_HMR_2307</t>
  </si>
  <si>
    <t>Fatty acid biosynthesis (unsaturated)</t>
  </si>
  <si>
    <t>HSD17B12</t>
  </si>
  <si>
    <t>R_HMR_2359</t>
  </si>
  <si>
    <t>Fatty acid desaturation (even-chain)</t>
  </si>
  <si>
    <t>FADS2|FADS1|FADS3</t>
  </si>
  <si>
    <t>R_HMR_5338</t>
  </si>
  <si>
    <t>Histidine metabolism</t>
  </si>
  <si>
    <t>ELOVL5|ELOVL1|ELOVL4|ELOVL3|ELOVL7|ELOVL6|ELOVL2</t>
  </si>
  <si>
    <t>R_HMR_9619</t>
  </si>
  <si>
    <t>Transport, extracellular</t>
  </si>
  <si>
    <t>SLC47A1</t>
  </si>
  <si>
    <t>R_HMR_4149</t>
  </si>
  <si>
    <t>Tricarboxylic acid cycle and glyoxylate/dicarboxylate metabolism</t>
  </si>
  <si>
    <t>ACLY</t>
  </si>
  <si>
    <t>R_HMR_0158</t>
  </si>
  <si>
    <t>Transport, mitochondrial</t>
  </si>
  <si>
    <t>ELOVL5|AGPAT4|PNPLA3|TAZ|LPCAT3|LPGAT1|MBOAT7|ESCO1|MBOAT2|EGFR|OXSM|AGPAT3|SLC33A1|ELOVL6|ESCO2|LPCAT4|HYAL3|ELOVL2</t>
  </si>
  <si>
    <t>R_HMR_6563</t>
  </si>
  <si>
    <t>Inositol phosphate metabolism</t>
  </si>
  <si>
    <t>ITPKC|ITPKA|ITPKB</t>
  </si>
  <si>
    <t>R_HMR_6525</t>
  </si>
  <si>
    <t>SLC26A4|SLC26A3|SLC4A2</t>
  </si>
  <si>
    <t>R_HMR_4631</t>
  </si>
  <si>
    <t>Amino sugar and nucleotide sugar metabolism</t>
  </si>
  <si>
    <t>PGM3</t>
  </si>
  <si>
    <t>R_HMR_6412</t>
  </si>
  <si>
    <t>Glycolysis / Gluconeogenesis</t>
  </si>
  <si>
    <t>DLAT</t>
  </si>
  <si>
    <t>R_HMR_4122</t>
  </si>
  <si>
    <t>Starch and sucrose metabolism</t>
  </si>
  <si>
    <t>UGDH</t>
  </si>
  <si>
    <t>R_HMR_4312</t>
  </si>
  <si>
    <t>Fructose and mannose metabolism</t>
  </si>
  <si>
    <t>ARCN1|COPE|COPA|COPB1|COPG1|COPB2</t>
  </si>
  <si>
    <t>R_HMR_7675</t>
  </si>
  <si>
    <t>Transport, Golgi apparatus</t>
  </si>
  <si>
    <t>SLC2A1</t>
  </si>
  <si>
    <t>R_HMR_4137</t>
  </si>
  <si>
    <t>DLD|PDHX|PDHA1|DLAT|PDHA2|PDHB</t>
  </si>
  <si>
    <t>R_HMR_1440</t>
  </si>
  <si>
    <t>Cholesterol biosynthesis 1 (Bloch pathway)</t>
  </si>
  <si>
    <t>HMGCR</t>
  </si>
  <si>
    <t>R_HMR_4354</t>
  </si>
  <si>
    <t>Pentose phosphate pathway</t>
  </si>
  <si>
    <t>PGM1|PGM2</t>
  </si>
  <si>
    <t>R_HMR_3870</t>
  </si>
  <si>
    <t>Alanine, aspartate and glutamate metabolism</t>
  </si>
  <si>
    <t>GSR</t>
  </si>
  <si>
    <t>R_HMR_5455</t>
  </si>
  <si>
    <t>SLC6A9</t>
  </si>
  <si>
    <t>R_HMR_5130</t>
  </si>
  <si>
    <t>Aminoacyl-tRNA biosynthesis</t>
  </si>
  <si>
    <t>YARS1|YARS2</t>
  </si>
  <si>
    <t>R_HMR_5397</t>
  </si>
  <si>
    <t>GBE1</t>
  </si>
  <si>
    <t>R_HMR_1495</t>
  </si>
  <si>
    <t>NSDHL</t>
  </si>
  <si>
    <t>R_HMR_9601</t>
  </si>
  <si>
    <t>SLC6A6|SLC6A9</t>
  </si>
  <si>
    <t>R_HMR_1519</t>
  </si>
  <si>
    <t>DHCR7</t>
  </si>
  <si>
    <t>R_HMR_4804</t>
  </si>
  <si>
    <t>Purine metabolism</t>
  </si>
  <si>
    <t>PAICS</t>
  </si>
  <si>
    <t>R_HMR_4136</t>
  </si>
  <si>
    <t>Nucleotide metabolism</t>
  </si>
  <si>
    <t>ENTPD2|DNM1L|EEF1A2|DNM1|ENTPD1|EFL1|EEF1A1|GFM2|EEF2|ENTPD3|GFM1|CANT1|TUFM|ENTPD5|ENTPD8|ENTPD4|ENTPD6|DNM3</t>
  </si>
  <si>
    <t>R_HMR_5150</t>
  </si>
  <si>
    <t>VARS2|VARS1</t>
  </si>
  <si>
    <t>R_HMR_1470</t>
  </si>
  <si>
    <t>SQLE</t>
  </si>
  <si>
    <t>R_HMR_5578</t>
  </si>
  <si>
    <t>SLC7A6|SLC7A5|SLC3A2</t>
  </si>
  <si>
    <t>R_HMR_4280</t>
  </si>
  <si>
    <t>Pyruvate metabolism</t>
  </si>
  <si>
    <t>LDHA</t>
  </si>
  <si>
    <t>R_HMR_7743</t>
  </si>
  <si>
    <t>KPNA6|XPO6</t>
  </si>
  <si>
    <t>R_HMR_4097</t>
  </si>
  <si>
    <t>ACSS2</t>
  </si>
  <si>
    <t>R_HMR_1973</t>
  </si>
  <si>
    <t>Androgen metabolism</t>
  </si>
  <si>
    <t>HSD17B6|HSD17B2|HSD17B1|HSD17B7|HSD17B12|AKR1C3|HSD17B11|HSD17B8</t>
  </si>
  <si>
    <t>R_HMR_8846</t>
  </si>
  <si>
    <t>SLC2A3|SLC2A1|SLC2A4</t>
  </si>
  <si>
    <t>R_HMR_6506</t>
  </si>
  <si>
    <t>Riboflavin metabolism</t>
  </si>
  <si>
    <t>RFK</t>
  </si>
  <si>
    <t>R_HMR_5873</t>
  </si>
  <si>
    <t>SLC7A6|SLC7A7|SLC3A2</t>
  </si>
  <si>
    <t>R_HMR_8075</t>
  </si>
  <si>
    <t>SLC16A7|SLC16A3|SLC16A1</t>
  </si>
  <si>
    <t>R_HMR_5139</t>
  </si>
  <si>
    <t>HARS2|HARS1</t>
  </si>
  <si>
    <t>R_HMR_7620</t>
  </si>
  <si>
    <t>Other amino acid</t>
  </si>
  <si>
    <t>MARS1|MARS2</t>
  </si>
  <si>
    <t>R_HMR_4579</t>
  </si>
  <si>
    <t>Pyrimidine metabolism</t>
  </si>
  <si>
    <t>UPP2|UPP1</t>
  </si>
  <si>
    <t>R_HMR_0479</t>
  </si>
  <si>
    <t>Glycerophospholipid metabolism</t>
  </si>
  <si>
    <t>GPD1L|GPD1</t>
  </si>
  <si>
    <t>R_HMR_2003</t>
  </si>
  <si>
    <t>Steroid metabolism</t>
  </si>
  <si>
    <t>AKR1C2|AKR1C1|AKR1C3|AKR1C4</t>
  </si>
  <si>
    <t>R_HMR_4710</t>
  </si>
  <si>
    <t>PGM2</t>
  </si>
  <si>
    <t>R_HMR_4706</t>
  </si>
  <si>
    <t>Fructose and Mannose metabolism</t>
  </si>
  <si>
    <t>TIGAR|PFKFB4|PFKFB2|PFKFB1|PFKFB3</t>
  </si>
  <si>
    <t>R_HMR_4497</t>
  </si>
  <si>
    <t>Propanoate metabolism</t>
  </si>
  <si>
    <t>DHCR24</t>
  </si>
  <si>
    <t>R_HMR_7968</t>
  </si>
  <si>
    <t>HSD17B6|HSD17B2|HSD17B1|HSD17B7|HSD17B12|HSD17B11|HSD17B8</t>
  </si>
  <si>
    <t>R_HMR_0735</t>
  </si>
  <si>
    <t>Sphingolipid metabolism</t>
  </si>
  <si>
    <t>SGMS2|SGMS1</t>
  </si>
  <si>
    <t>R_HMR_4416</t>
  </si>
  <si>
    <t>Galactose metabolism</t>
  </si>
  <si>
    <t>GLA|GLB1</t>
  </si>
  <si>
    <t>R_HMR_7005</t>
  </si>
  <si>
    <t>Metabolism of xenobiotics by cytochrome P450</t>
  </si>
  <si>
    <t>DHDH|AKR1C2|AKR1C1|AKR1C3|AKR1C4</t>
  </si>
  <si>
    <t>R_HMR_4396</t>
  </si>
  <si>
    <t>PGM1|PGM5|PGM2</t>
  </si>
  <si>
    <t>R_HMR_5516</t>
  </si>
  <si>
    <t>SLC7A5|SLC3A2</t>
  </si>
  <si>
    <t>R_HMR_6901</t>
  </si>
  <si>
    <t>Terpenoid backbone biosynthesis</t>
  </si>
  <si>
    <t>PDSS1|PDSS2</t>
  </si>
  <si>
    <t>R_HMR_4473</t>
  </si>
  <si>
    <t>PGD</t>
  </si>
  <si>
    <t>R_HMR_1924</t>
  </si>
  <si>
    <t>STARD7|STARD13|STARD9|STARD4|STARD5|STARD6</t>
  </si>
  <si>
    <t>R_HMR_4973</t>
  </si>
  <si>
    <t>SLC2A3|SLC2A1|SLC2A2</t>
  </si>
  <si>
    <t>R_HMR_0889</t>
  </si>
  <si>
    <t>Glycosphingolipid biosynthesis-lacto and neolacto series</t>
  </si>
  <si>
    <t>B3GNT2|B4GAT1|B3GNT3</t>
  </si>
  <si>
    <t>R_HMR_4381</t>
  </si>
  <si>
    <t>GPI</t>
  </si>
  <si>
    <t>R_HMR_4931</t>
  </si>
  <si>
    <t>SLC7A11|SLC3A2</t>
  </si>
  <si>
    <t>R_HMR_4996</t>
  </si>
  <si>
    <t>SLC2A1|SLC2A2|SLC2A4</t>
  </si>
  <si>
    <t>R_HMR_0679</t>
  </si>
  <si>
    <t>Acylglycerides metabolism</t>
  </si>
  <si>
    <t>MGLL|ABHD6</t>
  </si>
  <si>
    <t>R_HMR_8219</t>
  </si>
  <si>
    <t>DEGS1</t>
  </si>
  <si>
    <t>R_HMR_7222</t>
  </si>
  <si>
    <t>Chondroitin / heparan sulfate biosynthesis</t>
  </si>
  <si>
    <t>HS3ST3B1|HS3ST3A1|HS3ST4</t>
  </si>
  <si>
    <t>R_HMR_9616</t>
  </si>
  <si>
    <t>SLC6A5|SLC6A9</t>
  </si>
  <si>
    <t>R_HMR_4073</t>
  </si>
  <si>
    <t>Arginine and proline metabolism</t>
  </si>
  <si>
    <t>AMD1</t>
  </si>
  <si>
    <t>R_HMR_5137</t>
  </si>
  <si>
    <t>EARS2|EPRS1</t>
  </si>
  <si>
    <t>R_HMR_4365</t>
  </si>
  <si>
    <t>PGAM2|PGAM1|BPGM|PGAM4</t>
  </si>
  <si>
    <t>R_HMR_6056</t>
  </si>
  <si>
    <t>SLC16A2</t>
  </si>
  <si>
    <t>R_HMR_4300</t>
  </si>
  <si>
    <t>GFPT2|GFPT1</t>
  </si>
  <si>
    <t>R_HMR_5398</t>
  </si>
  <si>
    <t>PYGM|PYGL|PYGB</t>
  </si>
  <si>
    <t>R_HMR_4858</t>
  </si>
  <si>
    <t>SLC2A3|SLC2A1|SLC2A8|SLC2A2|SLC2A10</t>
  </si>
  <si>
    <t>R_HMR_4212</t>
  </si>
  <si>
    <t>ODC1</t>
  </si>
  <si>
    <t>R_HMR_4297</t>
  </si>
  <si>
    <t>PFKFB4|PFKFB2|PFKFB1|PFKFB3</t>
  </si>
  <si>
    <t>R_HMR_4358</t>
  </si>
  <si>
    <t>PKM|TMEM54|PKLR|HCN3</t>
  </si>
  <si>
    <t>R_HMR_7285</t>
  </si>
  <si>
    <t>N-glycan metabolism</t>
  </si>
  <si>
    <t>TUSC3|RPN2|DAD1|STT3A|STT3B|RPN1|DDOST</t>
  </si>
  <si>
    <t>R_HMR_1434</t>
  </si>
  <si>
    <t>Butanoate metabolism</t>
  </si>
  <si>
    <t>ACAT2</t>
  </si>
  <si>
    <t>R_HMR_4368</t>
  </si>
  <si>
    <t>PGK1|MIA3|PGK2</t>
  </si>
  <si>
    <t>R_HMR_2510</t>
  </si>
  <si>
    <t>Omega-3 fatty acid metabolism</t>
  </si>
  <si>
    <t>ACOX3|ACOX1</t>
  </si>
  <si>
    <t>R_HMR_5140</t>
  </si>
  <si>
    <t>IARS2|IARS1</t>
  </si>
  <si>
    <t>R_HMR_7613</t>
  </si>
  <si>
    <t>LPCAT2|LPCAT1</t>
  </si>
  <si>
    <t>R_HMR_7336</t>
  </si>
  <si>
    <t>Keratan sulfate biosynthesis</t>
  </si>
  <si>
    <t>B3GNT2|B4GAT1|B3GNTL1|B3GNT3</t>
  </si>
  <si>
    <t>R_HMR_0754</t>
  </si>
  <si>
    <t>DEGS1|DEGS2</t>
  </si>
  <si>
    <t>R_HMR_4604</t>
  </si>
  <si>
    <t>HMGCS1|HMGCS2</t>
  </si>
  <si>
    <t>R_HMR_4363</t>
  </si>
  <si>
    <t>ENO1|ENO3|ENO2</t>
  </si>
  <si>
    <t>R_HMR_2281</t>
  </si>
  <si>
    <t>SCD|SCD5</t>
  </si>
  <si>
    <t>R_HMR_4373</t>
  </si>
  <si>
    <t>GAPDHS|GAPDH</t>
  </si>
  <si>
    <t>R_HMR_5148</t>
  </si>
  <si>
    <t>TARS1|TARS2</t>
  </si>
  <si>
    <t>R_HMR_7436</t>
  </si>
  <si>
    <t>O-glycan metabolism</t>
  </si>
  <si>
    <t>GALNT18|GALNT3|GALNT8|GALNT15|GALNT5|GALNT1|GALNT2|GALNT11</t>
  </si>
  <si>
    <t>R_HMR_5146</t>
  </si>
  <si>
    <t>EPRS1|PARS2</t>
  </si>
  <si>
    <t>R_HMR_0786</t>
  </si>
  <si>
    <t>Glycosphingolipid metabolism</t>
  </si>
  <si>
    <t>GLB1</t>
  </si>
  <si>
    <t>R_HMR_4032</t>
  </si>
  <si>
    <t>CTPS2|CTPS1</t>
  </si>
  <si>
    <t>R_HMR_7188</t>
  </si>
  <si>
    <t>Glycosylphosphatidylinositol (GPI)-anchor biosynthesis</t>
  </si>
  <si>
    <t>GPLD1</t>
  </si>
  <si>
    <t>R_HMR_1465</t>
  </si>
  <si>
    <t>FDFT1</t>
  </si>
  <si>
    <t>R_HMR_0730</t>
  </si>
  <si>
    <t>Transport, endoplasmic reticular</t>
  </si>
  <si>
    <t>VAPA|CERT1|VAPB|PRKD1</t>
  </si>
  <si>
    <t>R_HMR_6568</t>
  </si>
  <si>
    <t>IPMK</t>
  </si>
  <si>
    <t>R_HMR_4404</t>
  </si>
  <si>
    <t>TKTL1|TKTL2|TKT</t>
  </si>
  <si>
    <t>R_HMR_5133</t>
  </si>
  <si>
    <t>NARS1|NARS2</t>
  </si>
  <si>
    <t>R_HMR_6512</t>
  </si>
  <si>
    <t>MTREX|PHPT1|MTMR1|PLPP1|TRNT1|MTMR2|SGPP1|MTMR6|PLPP2|PLPP3|SGPP2</t>
  </si>
  <si>
    <t>R_HMR_4652</t>
  </si>
  <si>
    <t>SDHA|SDHB|SDHC|SDHD</t>
  </si>
  <si>
    <t>R_HMR_4774</t>
  </si>
  <si>
    <t>PFKP|PFKL|PFKM</t>
  </si>
  <si>
    <t>R_HMR_8727</t>
  </si>
  <si>
    <t>Pentose and glucuronate interconversions</t>
  </si>
  <si>
    <t>ALG5</t>
  </si>
  <si>
    <t>R_HMR_5032</t>
  </si>
  <si>
    <t>SLC29A1|SLC29A4|SLC29A2</t>
  </si>
  <si>
    <t>R_HMR_4983</t>
  </si>
  <si>
    <t>SLC28A1</t>
  </si>
  <si>
    <t>R_HMR_7760</t>
  </si>
  <si>
    <t>SLC29A4</t>
  </si>
  <si>
    <t>R_HMR_9200</t>
  </si>
  <si>
    <t>SLC39A7</t>
  </si>
  <si>
    <t>R_HMR_1454</t>
  </si>
  <si>
    <t>IDI1|IDI2</t>
  </si>
  <si>
    <t>R_HMR_5138</t>
  </si>
  <si>
    <t>GARS1</t>
  </si>
  <si>
    <t>R_HMR_3957</t>
  </si>
  <si>
    <t>IDH3G|IDH3B|IDH3A</t>
  </si>
  <si>
    <t>R_HMR_2294</t>
  </si>
  <si>
    <t>SCD|SCD5|FADS6</t>
  </si>
  <si>
    <t>R_HMR_4914</t>
  </si>
  <si>
    <t>SLC25A16</t>
  </si>
  <si>
    <t>R_HMR_7168</t>
  </si>
  <si>
    <t>ICMT</t>
  </si>
  <si>
    <t>R_HMR_5395</t>
  </si>
  <si>
    <t>GYG2|GYG1</t>
  </si>
  <si>
    <t>R_HMR_1088</t>
  </si>
  <si>
    <t>Leukotriene metabolism</t>
  </si>
  <si>
    <t>HHAT|LPCAT2|SH3GLB1|ZDHHC8|PNPLA3|NAA10|ZDHHC15|PLA2G15|YKT6|NAA40|LPCAT3|NAA60|LPGAT1|MBOAT7|ZDHHC4|ESCO1|MBOAT2|NAT8|LIPT1|LPCAT1|ZDHHC5|ZDHHC1|ZDHHC3|NAT16|ZDHHC16|ESCO2|MBOAT1|LCLAT1|ZDHHC24|ZDHHC14|LPCAT4|ZDHHC13|ZDHHC20|DGAT2L6|ZDHHC23|ZDHHC17|ZDHHC9|NAA80</t>
  </si>
  <si>
    <t>R_HMR_0765</t>
  </si>
  <si>
    <t>GLT8D1|B4GALT7|PIGV|PIGB|POMGNT1|B4GALT1|B4GALT2|A4GNT|B4GALT6|PIGZ|GLT8D2|B4GALT4|GCNT7|STT3A|UGGT1|B4GALNT3|OGT|GBGT1|B4GALT5|B3GALNT2|STT3B|B4GALNT2|B3GNT2|B3GALT1|FUT9|B3GNTL1|B3GNT5|B3GNT3|B4GALNT4|B3GALT5|FUT11|B3GNT6|GLT6D1|MGAT4D|B3GNT9</t>
  </si>
  <si>
    <t>R_HMR_0632</t>
  </si>
  <si>
    <t>LPCAT2|LPCAT3|LPCAT1|LPCAT4</t>
  </si>
  <si>
    <t>R_HMR_3845</t>
  </si>
  <si>
    <t>Glycine, serine and threonine metabolism</t>
  </si>
  <si>
    <t>SHMT1</t>
  </si>
  <si>
    <t>R_HMR_4340</t>
  </si>
  <si>
    <t>Folate metabolism</t>
  </si>
  <si>
    <t>MTHFD2|MTHFD1L|MTHFD2L</t>
  </si>
  <si>
    <t>R_HMR_7666</t>
  </si>
  <si>
    <t>SLC16A1</t>
  </si>
  <si>
    <t>R_HMR_3969</t>
  </si>
  <si>
    <t>UCK1|UCK2</t>
  </si>
  <si>
    <t>R_HMR_7209</t>
  </si>
  <si>
    <t>EXTL3|EXTL1|EXT1</t>
  </si>
  <si>
    <t>R_HMR_8278</t>
  </si>
  <si>
    <t>Blood group biosynthesis</t>
  </si>
  <si>
    <t>B3GNT2</t>
  </si>
  <si>
    <t>R_HMR_3895</t>
  </si>
  <si>
    <t>ALDH18A1</t>
  </si>
  <si>
    <t>R_HMR_4792</t>
  </si>
  <si>
    <t>SHMT2</t>
  </si>
  <si>
    <t>R_HMR_7976</t>
  </si>
  <si>
    <t>AKR1C1</t>
  </si>
  <si>
    <t>R_HMR_7519</t>
  </si>
  <si>
    <t>CHST3|CHST7|CHST15</t>
  </si>
  <si>
    <t>R_HMR_5134</t>
  </si>
  <si>
    <t>DARS1|DARS2</t>
  </si>
  <si>
    <t>R_HMR_7289</t>
  </si>
  <si>
    <t>MAN1A1|MAN1C1|MAN1B1|MAN1A2</t>
  </si>
  <si>
    <t>R_HMR_5029</t>
  </si>
  <si>
    <t>SLC2A3|SLC2A9|SLC2A1|SLC2A11|SLC2A8|SLC5A2|SLC2A5|SLC2A12|SLC2A6|SLC2A2|SLC2A14|SLC2A4|SLC2A7|SLC2A10</t>
  </si>
  <si>
    <t>R_HMR_3944</t>
  </si>
  <si>
    <t>UGP2</t>
  </si>
  <si>
    <t>R_HMR_4326</t>
  </si>
  <si>
    <t>Glutathione metabolism</t>
  </si>
  <si>
    <t>GSS</t>
  </si>
  <si>
    <t>R_HMR_0582</t>
  </si>
  <si>
    <t>PGS1</t>
  </si>
  <si>
    <t>R_HMR_0153</t>
  </si>
  <si>
    <t>ACSS3|ACSS2|ACSS1</t>
  </si>
  <si>
    <t>R_HMR_4193</t>
  </si>
  <si>
    <t>PKM|PKLR</t>
  </si>
  <si>
    <t>R_HMR_0581</t>
  </si>
  <si>
    <t>CDS2|CDS1</t>
  </si>
  <si>
    <t>R_HMR_1490</t>
  </si>
  <si>
    <t>MSMO1|FAXDC2</t>
  </si>
  <si>
    <t>R_HMR_0623</t>
  </si>
  <si>
    <t>PTDSS1</t>
  </si>
  <si>
    <t>R_HMR_6415</t>
  </si>
  <si>
    <t>Lysine metabolism</t>
  </si>
  <si>
    <t>DLST</t>
  </si>
  <si>
    <t>R_HMR_7207</t>
  </si>
  <si>
    <t>EXTL3|EXTL2</t>
  </si>
  <si>
    <t>R_HMR_0032</t>
  </si>
  <si>
    <t>Pool reactions</t>
  </si>
  <si>
    <t>PRKACA|PRKACB|FABP4|PPP1CC|PPP1CB</t>
  </si>
  <si>
    <t>R_HMR_7132</t>
  </si>
  <si>
    <t>SEPHS1|SEPHS2</t>
  </si>
  <si>
    <t>R_HMR_0703</t>
  </si>
  <si>
    <t>Ether lipid metabolism</t>
  </si>
  <si>
    <t>FAR2|FAR1</t>
  </si>
  <si>
    <t>R_HMR_5677</t>
  </si>
  <si>
    <t>SLC7A6</t>
  </si>
  <si>
    <t>R_HMR_7643</t>
  </si>
  <si>
    <t>SLC7A10|SLC3A2</t>
  </si>
  <si>
    <t>R_HMR_7254</t>
  </si>
  <si>
    <t>DHDDS</t>
  </si>
  <si>
    <t>R_HMR_8676</t>
  </si>
  <si>
    <t>SLC22A4|SLC22A5</t>
  </si>
  <si>
    <t>R_HMR_0588</t>
  </si>
  <si>
    <t>Glycerolipid metabolism</t>
  </si>
  <si>
    <t>AGPAT4|MBOAT2|AGPAT5|AGPAT3|AGPAT2|MBOAT1|LCLAT1|AGPAT1</t>
  </si>
  <si>
    <t>R_HMR_7286</t>
  </si>
  <si>
    <t>MOGS</t>
  </si>
  <si>
    <t>R_HMR_5031</t>
  </si>
  <si>
    <t>SLC29A1</t>
  </si>
  <si>
    <t>R_HMR_4633</t>
  </si>
  <si>
    <t>ADA</t>
  </si>
  <si>
    <t>R_HMR_4481</t>
  </si>
  <si>
    <t>ADA2|ADA</t>
  </si>
  <si>
    <t>R_HMR_4856</t>
  </si>
  <si>
    <t>GPI|SLC37A4</t>
  </si>
  <si>
    <t>R_HMR_4808</t>
  </si>
  <si>
    <t>PFAS</t>
  </si>
  <si>
    <t>R_HMR_5288</t>
  </si>
  <si>
    <t>Protein degradation</t>
  </si>
  <si>
    <t>HACD1|HACD2</t>
  </si>
  <si>
    <t>R_HMR_7325</t>
  </si>
  <si>
    <t>MGAT2</t>
  </si>
  <si>
    <t>R_HMR_8146</t>
  </si>
  <si>
    <t>CERT1</t>
  </si>
  <si>
    <t>R_HMR_7623</t>
  </si>
  <si>
    <t>Nicotinate and nicotinamide metabolism</t>
  </si>
  <si>
    <t>ART1|ART5</t>
  </si>
  <si>
    <t>R_HMR_4532</t>
  </si>
  <si>
    <t>CMAS</t>
  </si>
  <si>
    <t>R_HMR_5458</t>
  </si>
  <si>
    <t>SLC7A5|SLC7A10|SLC3A2</t>
  </si>
  <si>
    <t>R_HMR_4002</t>
  </si>
  <si>
    <t>AK2|AK1|AK7|AK3|AK5|AK4|AK8</t>
  </si>
  <si>
    <t>R_HMR_4116</t>
  </si>
  <si>
    <t>GPX7|PRDX1|PRDX6|PRDX3|GPX4|PRDX2|GPX2|GPX6|GPX3|GPX5|GPX1</t>
  </si>
  <si>
    <t>R_HMR_4324</t>
  </si>
  <si>
    <t>GCLC|GCLM</t>
  </si>
  <si>
    <t>R_HMR_8217</t>
  </si>
  <si>
    <t>GLA</t>
  </si>
  <si>
    <t>R_HMR_7225</t>
  </si>
  <si>
    <t>Heparan sulfate degradation</t>
  </si>
  <si>
    <t>HPSE2|HPSE</t>
  </si>
  <si>
    <t>R_HMR_4075</t>
  </si>
  <si>
    <t>SRM</t>
  </si>
  <si>
    <t>R_HMR_4763</t>
  </si>
  <si>
    <t>Porphyrin metabolism</t>
  </si>
  <si>
    <t>HMOX1|HMOX2</t>
  </si>
  <si>
    <t>R_HMR_3858</t>
  </si>
  <si>
    <t>SLC16A8|SLC16A6|SLC16A7|SLC16A3|SLC16A1|SLC16A4|SLC16A5</t>
  </si>
  <si>
    <t>R_HMR_2590</t>
  </si>
  <si>
    <t>SLC25A20|SLC22A5</t>
  </si>
  <si>
    <t>R_HMR_4089</t>
  </si>
  <si>
    <t>RWDD2A|ME1</t>
  </si>
  <si>
    <t>R_HMR_4084</t>
  </si>
  <si>
    <t>Sulfur metabolism</t>
  </si>
  <si>
    <t>BPNT2|BPNT1</t>
  </si>
  <si>
    <t>R_HMR_6397</t>
  </si>
  <si>
    <t>Lipoic acid metabolism</t>
  </si>
  <si>
    <t>DLD</t>
  </si>
  <si>
    <t>R_HMR_8729</t>
  </si>
  <si>
    <t>UXS1</t>
  </si>
  <si>
    <t>R_HMR_1325</t>
  </si>
  <si>
    <t>Prostaglandin biosynthesis</t>
  </si>
  <si>
    <t>AKR1C3</t>
  </si>
  <si>
    <t>R_HMR_7269</t>
  </si>
  <si>
    <t>ALG11</t>
  </si>
  <si>
    <t>R_HMR_4301</t>
  </si>
  <si>
    <t>PFKP|PFKL|PFKM|CFAP410</t>
  </si>
  <si>
    <t>R_HMR_6249</t>
  </si>
  <si>
    <t>ABCC11|SLCO2B1</t>
  </si>
  <si>
    <t>R_HMR_6903</t>
  </si>
  <si>
    <t>COQ2</t>
  </si>
  <si>
    <t>R_HMR_4861</t>
  </si>
  <si>
    <t>SLC2A13</t>
  </si>
  <si>
    <t>R_HMR_0190</t>
  </si>
  <si>
    <t>CA12|CA2|CA9|CA14|CA6|CA1|NAE1|CA3|ABCA1|AP1G1|CA4|CA7|CA5B|CA5A|CA8|CA13</t>
  </si>
  <si>
    <t>R_HMR_9192</t>
  </si>
  <si>
    <t>SLC22A2|SLC29A4|SLC22A1</t>
  </si>
  <si>
    <t>R_HMR_7196</t>
  </si>
  <si>
    <t>Transport, lysosomal</t>
  </si>
  <si>
    <t>SLC17A5</t>
  </si>
  <si>
    <t>R_HMR_4386</t>
  </si>
  <si>
    <t>GMPPA|RNF123|GMPPB</t>
  </si>
  <si>
    <t>R_HMR_7059</t>
  </si>
  <si>
    <t>DHDH|HSD11B1|AKR1C2|CBR1|CBR3|AKR1C1|AKR1C3|AKR1C4</t>
  </si>
  <si>
    <t>R_HMR_5579</t>
  </si>
  <si>
    <t>SLC7A6|SLC7A5</t>
  </si>
  <si>
    <t>R_HMR_7710</t>
  </si>
  <si>
    <t>SLC29A3</t>
  </si>
  <si>
    <t>R_HMR_0638</t>
  </si>
  <si>
    <t>PCYT1B|PCYT1A</t>
  </si>
  <si>
    <t>R_HMR_8069</t>
  </si>
  <si>
    <t>Cysteine and methionine metabolism</t>
  </si>
  <si>
    <t>MDH2</t>
  </si>
  <si>
    <t>R_HMR_6403</t>
  </si>
  <si>
    <t>LIAS</t>
  </si>
  <si>
    <t>R_HMR_7740</t>
  </si>
  <si>
    <t>SLC35B2</t>
  </si>
  <si>
    <t>R_HMR_4456</t>
  </si>
  <si>
    <t>ACO2|ACO1</t>
  </si>
  <si>
    <t>R_HMR_6953</t>
  </si>
  <si>
    <t>FAR2|ALDH8A1|FAR1</t>
  </si>
  <si>
    <t>R_HMR_6545</t>
  </si>
  <si>
    <t>MTMR7|PHPT1|MTMR1|MTMR2|TNS2|NT5DC3|FIG4|PLPPR5|RPAP2|NT5C|SGPP1|CTDSPL2|PTPRQ|MTMR6|PTPDC1|SGPP2|INPPL1|PMPCA|PIK3R4|INPP5F|NT5M|PLPP6|SACM1L|MDP1</t>
  </si>
  <si>
    <t>R_HMR_6630</t>
  </si>
  <si>
    <t>Retinol metabolism</t>
  </si>
  <si>
    <t>RDH11|DHRS9|RDH8|RDH10|RDH12|DHRS3</t>
  </si>
  <si>
    <t>R_HMR_7324</t>
  </si>
  <si>
    <t>MAN2A1|MAN2A2</t>
  </si>
  <si>
    <t>R_HMR_7642</t>
  </si>
  <si>
    <t>PLPBP</t>
  </si>
  <si>
    <t>R_HMR_5301</t>
  </si>
  <si>
    <t>UCK1|UCK2|UCKL1</t>
  </si>
  <si>
    <t>R_HMR_1532</t>
  </si>
  <si>
    <t>GGPS1|FDPS</t>
  </si>
  <si>
    <t>R_HMR_4319</t>
  </si>
  <si>
    <t>HKDC1|HK1|HK2|HK3</t>
  </si>
  <si>
    <t>R_HMR_0787</t>
  </si>
  <si>
    <t>GBA</t>
  </si>
  <si>
    <t>R_HMR_2309</t>
  </si>
  <si>
    <t>HACD3|HIGD2A|HACD1|HACD2</t>
  </si>
  <si>
    <t>R_HMR_4415</t>
  </si>
  <si>
    <t>LCT|GLB1L|GLB1</t>
  </si>
  <si>
    <t>R_HMR_0478</t>
  </si>
  <si>
    <t>GPD1</t>
  </si>
  <si>
    <t>R_HMR_3480</t>
  </si>
  <si>
    <t>Beta oxidation of phytanic acid (peroxisomal)</t>
  </si>
  <si>
    <t>SLC27A2</t>
  </si>
  <si>
    <t>R_HMR_9623</t>
  </si>
  <si>
    <t>SLC22A7</t>
  </si>
  <si>
    <t>R_HMR_1321</t>
  </si>
  <si>
    <t>RPP14|SCARF2</t>
  </si>
  <si>
    <t>R_HMR_6410</t>
  </si>
  <si>
    <t>PDHA1|PDHA2|PDHB</t>
  </si>
  <si>
    <t>R_HMR_7493</t>
  </si>
  <si>
    <t>CHPF2|CHPF</t>
  </si>
  <si>
    <t>R_HMR_6555</t>
  </si>
  <si>
    <t>PIK3CB|PIK3R2|PIK3CG|PIK3R3|PIK3CA|HCST|PIK3R5|PIK3R1|PIK3CD</t>
  </si>
  <si>
    <t>R_HMR_4147</t>
  </si>
  <si>
    <t>KANK1|SUCLA2|SUCLG1|SUCLG2</t>
  </si>
  <si>
    <t>R_HMR_5407</t>
  </si>
  <si>
    <t>Nitrogen metabolism</t>
  </si>
  <si>
    <t>CA12|CA2|CA9|CA14|CA6|CA1|NAE1|CA3|CA4|CA7|CA5B|CA5A|CA8|CA13</t>
  </si>
  <si>
    <t>R_HMR_7694</t>
  </si>
  <si>
    <t>SLC9A7</t>
  </si>
  <si>
    <t>R_HMR_6576</t>
  </si>
  <si>
    <t>IPPK</t>
  </si>
  <si>
    <t>R_HMR_5315</t>
  </si>
  <si>
    <t>SLC7A2|SLC6A15|SLC38A1|SLC38A2|SLC38A4|SLC7A1|SLC7A3|SLC3A2|SLC6A19</t>
  </si>
  <si>
    <t>R_HMR_6958</t>
  </si>
  <si>
    <t>SMOX|PAOX</t>
  </si>
  <si>
    <t>R_HMR_7287</t>
  </si>
  <si>
    <t>GANAB</t>
  </si>
  <si>
    <t>R_HMR_1917</t>
  </si>
  <si>
    <t>HDLBP|NPC1</t>
  </si>
  <si>
    <t>R_HMR_7274</t>
  </si>
  <si>
    <t>ALG3</t>
  </si>
  <si>
    <t>R_HMR_6371</t>
  </si>
  <si>
    <t>SLC36A1|SLC36A4</t>
  </si>
  <si>
    <t>R_HMR_3885</t>
  </si>
  <si>
    <t>Tryptophan metabolism</t>
  </si>
  <si>
    <t>ACAT1</t>
  </si>
  <si>
    <t>R_HMR_7599</t>
  </si>
  <si>
    <t>CEPT1</t>
  </si>
  <si>
    <t>R_HMR_7171</t>
  </si>
  <si>
    <t>ST3GAL1|ST3GAL2</t>
  </si>
  <si>
    <t>R_HMR_4480</t>
  </si>
  <si>
    <t>AK2|ACADVL|ACOX3|AK1|ACADM|AK7|AK3|ACAD8|AK5|AK4|AK8|ACAD9</t>
  </si>
  <si>
    <t>R_HMR_5142</t>
  </si>
  <si>
    <t>KARS1</t>
  </si>
  <si>
    <t>R_HMR_1477</t>
  </si>
  <si>
    <t>CYP51A1</t>
  </si>
  <si>
    <t>R_HMR_7745</t>
  </si>
  <si>
    <t>GALM</t>
  </si>
  <si>
    <t>R_HMR_6641</t>
  </si>
  <si>
    <t>CYP26B1</t>
  </si>
  <si>
    <t>R_HMR_9199</t>
  </si>
  <si>
    <t>SLC30A7</t>
  </si>
  <si>
    <t>R_HMR_5451</t>
  </si>
  <si>
    <t>SLC6A6</t>
  </si>
  <si>
    <t>R_HMR_0486</t>
  </si>
  <si>
    <t>GPAM|GPAT3|GPAT4</t>
  </si>
  <si>
    <t>R_HMR_2513</t>
  </si>
  <si>
    <t>ACAA1|MYO5B</t>
  </si>
  <si>
    <t>R_HMR_5996</t>
  </si>
  <si>
    <t>SLC7A6|SLC13A3</t>
  </si>
  <si>
    <t>R_HMR_8677</t>
  </si>
  <si>
    <t>SLC22A16|SLC22A15|SLC22A5</t>
  </si>
  <si>
    <t>R_HMR_8385</t>
  </si>
  <si>
    <t>PIGB</t>
  </si>
  <si>
    <t>R_HMR_1516</t>
  </si>
  <si>
    <t>SC5D</t>
  </si>
  <si>
    <t>R_HMR_0710</t>
  </si>
  <si>
    <t>IDH1|IDH2</t>
  </si>
  <si>
    <t>R_HMR_6981</t>
  </si>
  <si>
    <t>ALDH9A1</t>
  </si>
  <si>
    <t>R_HMR_1652</t>
  </si>
  <si>
    <t>Bile acid biosynthesis</t>
  </si>
  <si>
    <t>ACAA1|SCP2|MYO5B</t>
  </si>
  <si>
    <t>R_HMR_6904</t>
  </si>
  <si>
    <t>COQ6</t>
  </si>
  <si>
    <t>R_HMR_6547</t>
  </si>
  <si>
    <t>MTMR7|PHPT1|MTMR1|MTMR2|TNS2|NT5DC3|FIG4|PLPPR5|NT5C|SGPP1|CTDSPL2|PTPRQ|MTMR6|PTPDC1|SGPP2|INPPL1|PMPCA|INPP5F|NT5M|PLPP6|SACM1L|MDP1</t>
  </si>
  <si>
    <t>R_HMR_4143</t>
  </si>
  <si>
    <t>PC</t>
  </si>
  <si>
    <t>R_HMR_9590</t>
  </si>
  <si>
    <t>SLC26A1|SLC26A2</t>
  </si>
  <si>
    <t>R_HMR_6770</t>
  </si>
  <si>
    <t>Phenylalanine, tyrosine and tryptophan biosynthesis</t>
  </si>
  <si>
    <t>IL4I1</t>
  </si>
  <si>
    <t>R_HMR_4036</t>
  </si>
  <si>
    <t>UMPS</t>
  </si>
  <si>
    <t>R_HMR_4239</t>
  </si>
  <si>
    <t>DLD|OGDH|PDHX|DLST|DHTKD1|OGDHL</t>
  </si>
  <si>
    <t>R_HMR_7746</t>
  </si>
  <si>
    <t>GCK|HKDC1|HK1|HK2|HK3</t>
  </si>
  <si>
    <t>R_HMR_5603</t>
  </si>
  <si>
    <t>SLC7A6|SLC1A5</t>
  </si>
  <si>
    <t>R_HMR_5465</t>
  </si>
  <si>
    <t>SLC7A8|SLC7A5|SLC3A2</t>
  </si>
  <si>
    <t>R_HMR_4454</t>
  </si>
  <si>
    <t>ACO1|IREB2</t>
  </si>
  <si>
    <t>R_HMR_7267</t>
  </si>
  <si>
    <t>ALG2</t>
  </si>
  <si>
    <t>R_HMR_5131</t>
  </si>
  <si>
    <t>AARS1|AARS2</t>
  </si>
  <si>
    <t>R_HMR_7494</t>
  </si>
  <si>
    <t>CHPF|CSGALNACT1|CSGALNACT2</t>
  </si>
  <si>
    <t>R_HMR_4852</t>
  </si>
  <si>
    <t>SLC25A11</t>
  </si>
  <si>
    <t>R_HMR_4387</t>
  </si>
  <si>
    <t>GMPPA|GMPPB</t>
  </si>
  <si>
    <t>R_HMR_8662</t>
  </si>
  <si>
    <t>C5-branched dibasic acid metabolism</t>
  </si>
  <si>
    <t>SUCLA2|SUCLG1|SUCLG2</t>
  </si>
  <si>
    <t>R_HMR_7433</t>
  </si>
  <si>
    <t>SLC35A2</t>
  </si>
  <si>
    <t>R_HMR_4799</t>
  </si>
  <si>
    <t>GART</t>
  </si>
  <si>
    <t>R_HMR_0160</t>
  </si>
  <si>
    <t>Carnitine shuttle (mitochondrial)</t>
  </si>
  <si>
    <t>SLC25A20</t>
  </si>
  <si>
    <t>R_HMR_3879</t>
  </si>
  <si>
    <t>CBS</t>
  </si>
  <si>
    <t>R_HMR_7883</t>
  </si>
  <si>
    <t>NME4</t>
  </si>
  <si>
    <t>R_HMR_7266</t>
  </si>
  <si>
    <t>ALG1</t>
  </si>
  <si>
    <t>R_HMR_7333</t>
  </si>
  <si>
    <t>B4GALT1|B4GALT2|B4GALT5</t>
  </si>
  <si>
    <t>R_HMR_6798</t>
  </si>
  <si>
    <t>UGT2B10|UGT2A3|UGT2B28|UGT2B4|UGT1A6|UGT2B7|UGT2A1|UGT2B15|UGT2B17|UGT2B11|UGT1A1|UGT1A8|UGT1A10|UGT1A4</t>
  </si>
  <si>
    <t>R_HMR_7332</t>
  </si>
  <si>
    <t>FUT8</t>
  </si>
  <si>
    <t>R_HMR_6351</t>
  </si>
  <si>
    <t>SLC28A2|SLC28A1</t>
  </si>
  <si>
    <t>R_HMR_6646</t>
  </si>
  <si>
    <t>ALDH1A2|ALDH1A1</t>
  </si>
  <si>
    <t>R_HMR_4317</t>
  </si>
  <si>
    <t>FAM20B</t>
  </si>
  <si>
    <t>R_HMR_0665</t>
  </si>
  <si>
    <t>PNPLA4|LIPE|PNPLA3|LIPG|AADAC|LIPC|CEL|PNLIP|LIPF|PNLIPRP1|PNLIPRP3</t>
  </si>
  <si>
    <t>R_HMR_3208</t>
  </si>
  <si>
    <t>Valine, leucine, and isoleucine metabolism</t>
  </si>
  <si>
    <t>PCCB|PCCA</t>
  </si>
  <si>
    <t>R_HMR_5147</t>
  </si>
  <si>
    <t>SARS2</t>
  </si>
  <si>
    <t>R_HMR_1694</t>
  </si>
  <si>
    <t>ACAA1|HADHB|MYO5B|ACAA2</t>
  </si>
  <si>
    <t>R_HMR_3877</t>
  </si>
  <si>
    <t>AHCY|AHCYL2|AHCYL1</t>
  </si>
  <si>
    <t>R_HMR_3213</t>
  </si>
  <si>
    <t>MCEE</t>
  </si>
  <si>
    <t>R_HMR_5396</t>
  </si>
  <si>
    <t>GYG2|GYS1|GYS2|GYG1</t>
  </si>
  <si>
    <t>R_HMR_7594</t>
  </si>
  <si>
    <t>AGPS</t>
  </si>
  <si>
    <t>R_HMR_7618</t>
  </si>
  <si>
    <t>Protein modification</t>
  </si>
  <si>
    <t>PTPRU|EYA2|PTPN3|PTPN21|PTPN18|PTPN23|CDC14A|DUSP13|PTPRH|SSH1|MTMR3|CDKN3|DUSP3|PTPMT1|PTPN5|DUSP16|EYA4|DUSP22|DUSP1|PTPRB|PTPN12|DUSP9|PTPRE|PTPRA|PTPN22|DUSP6|SSH2|PTPRF|DUSP10|ACP1|PTPRJ|PTPN14|PTPRR|PTPRD|PTPDC1|DUSP23|DUSP19|PTPN13|CDC25A|DUSP18|PTPN9|FRMPD2|PTPRM|PTPN2|PTP4A2|DUSP29|PTPN1</t>
  </si>
  <si>
    <t>R_HMR_7275</t>
  </si>
  <si>
    <t>ALG9</t>
  </si>
  <si>
    <t>R_HMR_4391</t>
  </si>
  <si>
    <t>TPI1</t>
  </si>
  <si>
    <t>R_HMR_4355</t>
  </si>
  <si>
    <t>ALDOC|ALDOB|ALDOA</t>
  </si>
  <si>
    <t>R_HMR_4679</t>
  </si>
  <si>
    <t>ADO</t>
  </si>
  <si>
    <t>R_HMR_5337</t>
  </si>
  <si>
    <t>COX10|DHDDS|TRMT12</t>
  </si>
  <si>
    <t>R_HMR_6916</t>
  </si>
  <si>
    <t>Oxidative phosphorylation</t>
  </si>
  <si>
    <t>CFTR|RECQL|ATP2C1|ATP1A2|SPAST|ATP6V0A1|MTREX|ATP6V1H|ENTPD2|ATP2B4|DDX20|ATP1B3|ATP2B1|ATP6AP1|MOV10L1|NSF|ATP2A3|DDX1|DDX43|ATP8B1|ATRX|DDX18|DDX24|ATP5F1D|ATP6V1D|ATP1B4|ATP11C|KATNAL1|ATP8B4|MCM4|ATP1A3|DDX49|ATP4A|ATP6V0A4|RECQL5|DDX5|DDX6|TCIRG1|ATP5F1B|CHD4|MCM9|ATP6V0E1|ATP6V1A|IFIH1|ATP6V1B1|CHD5|ATP5PB|ATP6V0B|DDX39A|ATPAF1|ATP5F1E|DDX27|ATP8A1|DMAC2L|ATP6V1F|ATP1B2|ATP6V1E1|DHX30|ATP1A4|FBH1|ATP5MC2|DHX9|DDX56|BRIP1|ATP6V1G1|ENTPD1|DNA2|SMARCAL1|PIF1|DHX38|EIF4A3|ATP1B1|ATP6V1C2|DQX1|ATP10D|DDX46|ATP6V1B2|ATP6V0D2|DHX37|ATP6V1G3|ATP5F1A|CHD1|ATP5MC3|ATP5PF|ATP6V1C1|EIF4A2|ATP2B2|ATP5MC1|ATP6V0D1|ERCC3|ATP1A1|RAD54L2|ATP5F1C|NAV2|KATNAL2|ATP5MG|ATP5PD|ENTPD3|ATP5ME|CANT1|ATPAF2|DDX23|DHX36|CHD9|RUVBL2|ATP6V0A2|ATP6V0C|ATP4B|KATNA1|DYNC2H1|GTF2F2|ENTPD8|ATP2A1|DDX42|DDX39B|MT-ATP6|DHX16|ATP10A|DDX47|ATP5MF|ATP5PO|ATP5MGL|ATP6V1E2</t>
  </si>
  <si>
    <t>R_HMR_5604</t>
  </si>
  <si>
    <t>SLC7A6|SLC1A5|SLC1A4</t>
  </si>
  <si>
    <t>R_HMR_6508</t>
  </si>
  <si>
    <t>FLAD1|LENEP</t>
  </si>
  <si>
    <t>R_HMR_4529</t>
  </si>
  <si>
    <t>NANS</t>
  </si>
  <si>
    <t>R_HMR_0468</t>
  </si>
  <si>
    <t>CHPT1|CEPT1</t>
  </si>
  <si>
    <t>R_HMR_6248</t>
  </si>
  <si>
    <t>SLCO2B1</t>
  </si>
  <si>
    <t>R_HMR_4477</t>
  </si>
  <si>
    <t>R_HMR_7206</t>
  </si>
  <si>
    <t>CSGALNACT1|CSGALNACT2</t>
  </si>
  <si>
    <t>R_HMR_5003</t>
  </si>
  <si>
    <t>SLC29A1|SLC29A2</t>
  </si>
  <si>
    <t>R_HMR_8147</t>
  </si>
  <si>
    <t>B3GNT3</t>
  </si>
  <si>
    <t>R_HMR_5330</t>
  </si>
  <si>
    <t>SLC1A3|SLC1A6|SLC1A1|SLC1A2|SLC1A7|SLC6A19|SLC25A20</t>
  </si>
  <si>
    <t>R_HMR_4046</t>
  </si>
  <si>
    <t>GMPS</t>
  </si>
  <si>
    <t>R_HMR_7323</t>
  </si>
  <si>
    <t>MGAT1</t>
  </si>
  <si>
    <t>R_HMR_4255</t>
  </si>
  <si>
    <t>NUDT12|ENPP3|ENPP1</t>
  </si>
  <si>
    <t>R_HMR_4196</t>
  </si>
  <si>
    <t>KYAT1</t>
  </si>
  <si>
    <t>R_HMR_1941</t>
  </si>
  <si>
    <t>HSD3B1|HSD3B2</t>
  </si>
  <si>
    <t>R_HMR_4880</t>
  </si>
  <si>
    <t>SLC35D1</t>
  </si>
  <si>
    <t>R_HMR_4008</t>
  </si>
  <si>
    <t>CMPK1</t>
  </si>
  <si>
    <t>R_HMR_3875</t>
  </si>
  <si>
    <t>MAT2B|MAT1A|MAT2A</t>
  </si>
  <si>
    <t>R_HMR_5719</t>
  </si>
  <si>
    <t>SLC7A6|SLC1A5|SLC1A4|SLC7A11</t>
  </si>
  <si>
    <t>R_HMR_4231</t>
  </si>
  <si>
    <t>ACMSD</t>
  </si>
  <si>
    <t>R_HMR_8168</t>
  </si>
  <si>
    <t>ST6GALNAC6</t>
  </si>
  <si>
    <t>R_HMR_2116</t>
  </si>
  <si>
    <t>FOSL1</t>
  </si>
  <si>
    <t>R_HMR_3991</t>
  </si>
  <si>
    <t>CP|HPS3|FXN|FTH1|FTMT</t>
  </si>
  <si>
    <t>R_HMR_0770</t>
  </si>
  <si>
    <t>GLTP</t>
  </si>
  <si>
    <t>R_HMR_2778</t>
  </si>
  <si>
    <t>Carnitine shuttle (endoplasmic reticular)</t>
  </si>
  <si>
    <t>SLC22A5</t>
  </si>
  <si>
    <t>R_HMR_7619</t>
  </si>
  <si>
    <t>TPST2|TPST1</t>
  </si>
  <si>
    <t>R_HMR_5387</t>
  </si>
  <si>
    <t>ENOPH1</t>
  </si>
  <si>
    <t>R_HMR_7208</t>
  </si>
  <si>
    <t>EXT1</t>
  </si>
  <si>
    <t>R_HMR_4052</t>
  </si>
  <si>
    <t>PRPS2|PRPS1|PRPS1L1</t>
  </si>
  <si>
    <t>R_HMR_0748</t>
  </si>
  <si>
    <t>SGPL1</t>
  </si>
  <si>
    <t>R_HMR_0762</t>
  </si>
  <si>
    <t>GBA2|GBA</t>
  </si>
  <si>
    <t>R_HMR_4038</t>
  </si>
  <si>
    <t>ATIC</t>
  </si>
  <si>
    <t>R_HMR_8735</t>
  </si>
  <si>
    <t>SLC38A5</t>
  </si>
  <si>
    <t>R_HMR_7371</t>
  </si>
  <si>
    <t>CHST3|CHST7|CHST1</t>
  </si>
  <si>
    <t>R_HMR_6409</t>
  </si>
  <si>
    <t>DLD|GCSH|AMT|GLDC</t>
  </si>
  <si>
    <t>R_HMR_0641</t>
  </si>
  <si>
    <t>ACHE|BCHE</t>
  </si>
  <si>
    <t>R_HMR_8341</t>
  </si>
  <si>
    <t>AKR7A2|AKR1B1|AKR1A1</t>
  </si>
  <si>
    <t>R_HMR_6379</t>
  </si>
  <si>
    <t>SLC7A2|SLC7A1|SLC7A3</t>
  </si>
  <si>
    <t>R_HMR_1451</t>
  </si>
  <si>
    <t>Cholesterol metabolism</t>
  </si>
  <si>
    <t>MVD</t>
  </si>
  <si>
    <t>R_HMR_4530</t>
  </si>
  <si>
    <t>NANP</t>
  </si>
  <si>
    <t>R_HMR_1619</t>
  </si>
  <si>
    <t>SLC27A5|SLC27A2</t>
  </si>
  <si>
    <t>R_HMR_5043</t>
  </si>
  <si>
    <t>SLC25A3</t>
  </si>
  <si>
    <t>R_HMR_5141</t>
  </si>
  <si>
    <t>LARS2|LARS1</t>
  </si>
  <si>
    <t>R_HMR_1584</t>
  </si>
  <si>
    <t>HSD3B7</t>
  </si>
  <si>
    <t>R_HMR_5241</t>
  </si>
  <si>
    <t>LDLR</t>
  </si>
  <si>
    <t>R_HMR_4428</t>
  </si>
  <si>
    <t>DDC|HDC</t>
  </si>
  <si>
    <t>R_HMR_3975</t>
  </si>
  <si>
    <t>LHPP|PPA2|PPA1</t>
  </si>
  <si>
    <t>R_HMR_6710</t>
  </si>
  <si>
    <t>EEF1AKNMT|TFB1M|TARBP1|FTSJ1|BUD23|VCPKMT|NDUFAF5|METTL4|SETD6|COQ5|PRMT8|NOP2|HEMK1|NSUN4|TRMT13|EEF1AKMT3|METTL8|METTL16|NSUN5|RRP8|TGS1|ALKBH8|METTL5|ETFBKMT|METTL21C|CARM1|SMYD2|METTL21A|ECE2|MEPCE|N6AMT1|TFB2M|PRMT9|TRMT10B|COMTD1|METTL17|LCMT2|METTL15|METTL7B|METTL18|MRM3|NSUN3|CMTR2|METTL7A|BCDIN3D|EEF1AKMT2|METTL6|NSUN6|TRMT9B</t>
  </si>
  <si>
    <t>R_HMR_4574</t>
  </si>
  <si>
    <t>PNP</t>
  </si>
  <si>
    <t>R_HMR_6055</t>
  </si>
  <si>
    <t>SLCO4A1|SLCO1B1|SLCO1C1|SLC16A2|SLCO3A1</t>
  </si>
  <si>
    <t>R_HMR_7902</t>
  </si>
  <si>
    <t>SLC26A3|SLC26A1|SLC26A2</t>
  </si>
  <si>
    <t>R_HMR_6103</t>
  </si>
  <si>
    <t>SLCO1B1</t>
  </si>
  <si>
    <t>R_HMR_7565</t>
  </si>
  <si>
    <t>Chondroitin sulfate degradation</t>
  </si>
  <si>
    <t>CTSA|HYAL4|HYAL1|GALNS|GLB1|HYAL3</t>
  </si>
  <si>
    <t>R_HMR_7264</t>
  </si>
  <si>
    <t>DPAGT1</t>
  </si>
  <si>
    <t>R_HMR_0741</t>
  </si>
  <si>
    <t>KDSR</t>
  </si>
  <si>
    <t>R_HMR_4372</t>
  </si>
  <si>
    <t>BPGM</t>
  </si>
  <si>
    <t>R_HMR_6370</t>
  </si>
  <si>
    <t>SLC30A1</t>
  </si>
  <si>
    <t>R_HMR_6554</t>
  </si>
  <si>
    <t>PIP4K2A|PIP4K2C</t>
  </si>
  <si>
    <t>R_HMR_4732</t>
  </si>
  <si>
    <t>Pantothenate and CoA biosynthesis</t>
  </si>
  <si>
    <t>ENPP3|ENPP1</t>
  </si>
  <si>
    <t>R_HMR_4377</t>
  </si>
  <si>
    <t>FBP2|FBP1</t>
  </si>
  <si>
    <t>R_HMR_4296</t>
  </si>
  <si>
    <t>ETNPPL</t>
  </si>
  <si>
    <t>R_HMR_5997</t>
  </si>
  <si>
    <t>SLC13A5</t>
  </si>
  <si>
    <t>R_HMR_7263</t>
  </si>
  <si>
    <t>DOLK</t>
  </si>
  <si>
    <t>R_HMR_7203</t>
  </si>
  <si>
    <t>B3GALT6</t>
  </si>
  <si>
    <t>R_HMR_4077</t>
  </si>
  <si>
    <t>SMS|SRM</t>
  </si>
  <si>
    <t>R_HMR_3451</t>
  </si>
  <si>
    <t>Omega-6 fatty acid metabolism</t>
  </si>
  <si>
    <t>HADHA|HADHB|ACAA2</t>
  </si>
  <si>
    <t>R_HMR_4845</t>
  </si>
  <si>
    <t>SLC28A2|SLC28A1|SLC28A3</t>
  </si>
  <si>
    <t>R_HMR_6636</t>
  </si>
  <si>
    <t>PNPLA4|LIPE|PNPLA3|LIPG|AADAC|RBP4|CES5A|LIPC|CEL|CES3|CES2|PNLIP|LIPF|PNLIPRP1|CES1|PNLIPRP3</t>
  </si>
  <si>
    <t>R_HMR_4954</t>
  </si>
  <si>
    <t>SLC44A1|SLC22A2|SLC44A2|SLC44A5|SLC44A3|SLC22A1|SLC22A5|SLC44A4</t>
  </si>
  <si>
    <t>R_HMR_7181</t>
  </si>
  <si>
    <t>B4GALT5</t>
  </si>
  <si>
    <t>R_HMR_1436</t>
  </si>
  <si>
    <t>AACS</t>
  </si>
  <si>
    <t>R_HMR_8429</t>
  </si>
  <si>
    <t>SLC6A8</t>
  </si>
  <si>
    <t>R_HMR_4412</t>
  </si>
  <si>
    <t>TNRC6B|ADSL</t>
  </si>
  <si>
    <t>R_HMR_7025</t>
  </si>
  <si>
    <t>AKR7A2</t>
  </si>
  <si>
    <t>R_HMR_7226</t>
  </si>
  <si>
    <t>GNS</t>
  </si>
  <si>
    <t>R_HMR_4040</t>
  </si>
  <si>
    <t>IMPDH1|IMPDH2</t>
  </si>
  <si>
    <t>R_HMR_4521</t>
  </si>
  <si>
    <t>G6PC1|G6PC3|G6PC2</t>
  </si>
  <si>
    <t>R_HMR_5429</t>
  </si>
  <si>
    <t>ATP1A2|ATP1A3|ATP1A4|ATP1B1|ATP1A1</t>
  </si>
  <si>
    <t>R_HMR_6831</t>
  </si>
  <si>
    <t>STS</t>
  </si>
  <si>
    <t>R_HMR_4565</t>
  </si>
  <si>
    <t>TALDO1</t>
  </si>
  <si>
    <t>R_HMR_4758</t>
  </si>
  <si>
    <t>FECH</t>
  </si>
  <si>
    <t>R_HMR_5317</t>
  </si>
  <si>
    <t>SLC6A19</t>
  </si>
  <si>
    <t>R_HMR_6241</t>
  </si>
  <si>
    <t>SLC22A2|SLC22A3|SLC29A4|SLC22A1</t>
  </si>
  <si>
    <t>R_HMR_4628</t>
  </si>
  <si>
    <t>GNPNAT1</t>
  </si>
  <si>
    <t>R_HMR_4346</t>
  </si>
  <si>
    <t>DPYSL2|DPYSL3|DPYS</t>
  </si>
  <si>
    <t>R_HMR_3802</t>
  </si>
  <si>
    <t>GLUD1|GLUD2</t>
  </si>
  <si>
    <t>R_HMR_7617</t>
  </si>
  <si>
    <t>FGR|MATK|DYRK4|FYN|CLK1|INSRR|MUSK|EPHA3|TNK2|ERBB3|FGFR2|FGFR3|EPHA8|MAP2K7|FGFR1|EPHA6|JAK2|ABL1|PTK6|BMX|CSK|TYK2|MET|TESK1|MAP2K6|FRK|TTK|CLK4|ITK|PDGFRB|EPHA4|FLT3|MAP2K2|DYRK2|EPHB2|PDGFRA|EPHA7|TEC|BLK|MAP2K5|IGF1R|NTRK3|ERBB2|EPHA2|ABL2|EGFR|EPHA1|NTRK2|FER|MERTK|KIT|FGFR4|JAK1|RYK|MST1R|LMTK2|SYK|RET|AXL|SPRYD3|PBK|MAP2K1|PTK2|INSR|PEAK1|TNK1|YES1|ERBB4|CLK3|FES|CSF1R|EPHB3|ROR1|EPHB4|NTRK1|DDR1</t>
  </si>
  <si>
    <t>R_HMR_8724</t>
  </si>
  <si>
    <t>Vitamin B6 metabolism</t>
  </si>
  <si>
    <t>PHOSPHO2|PDXP</t>
  </si>
  <si>
    <t>R_HMR_6257</t>
  </si>
  <si>
    <t>SLCO4A1|SLCO1B1|SLCO1C1</t>
  </si>
  <si>
    <t>R_HMR_4394</t>
  </si>
  <si>
    <t>GCK|HKDC1|HK1|ADPGK|HK2|HK3</t>
  </si>
  <si>
    <t>R_HMR_5842</t>
  </si>
  <si>
    <t>SLC7A6|SLC3A1|SLC7A7</t>
  </si>
  <si>
    <t>R_HMR_0761</t>
  </si>
  <si>
    <t>UGCG</t>
  </si>
  <si>
    <t>R_HMR_4109</t>
  </si>
  <si>
    <t>GPT2</t>
  </si>
  <si>
    <t>R_HMR_6328</t>
  </si>
  <si>
    <t>SLC25A5|SLC25A4|SLC25A6</t>
  </si>
  <si>
    <t>R_HMR_9727</t>
  </si>
  <si>
    <t>GYS1|GYS2|PPP1R3C|PPP1R3B</t>
  </si>
  <si>
    <t>R_HMR_4776</t>
  </si>
  <si>
    <t>P4HA1|P4HA3</t>
  </si>
  <si>
    <t>R_HMR_8383</t>
  </si>
  <si>
    <t>PIGX</t>
  </si>
  <si>
    <t>R_HMR_8761</t>
  </si>
  <si>
    <t>KHK</t>
  </si>
  <si>
    <t>R_HMR_3992</t>
  </si>
  <si>
    <t>CYB5R4|CYB5R3|CYB5R1|CYB5R2|CYB5RL</t>
  </si>
  <si>
    <t>R_HMR_7170</t>
  </si>
  <si>
    <t>PCYOX1</t>
  </si>
  <si>
    <t>R_HMR_6634</t>
  </si>
  <si>
    <t>CYP26A1</t>
  </si>
  <si>
    <t>R_HMR_4933</t>
  </si>
  <si>
    <t>SLC25A19</t>
  </si>
  <si>
    <t>R_HMR_6540</t>
  </si>
  <si>
    <t>BPNT2|IMPA1|IMPA2</t>
  </si>
  <si>
    <t>R_HMR_1914</t>
  </si>
  <si>
    <t>SLC26A1</t>
  </si>
  <si>
    <t>R_HMR_4360</t>
  </si>
  <si>
    <t>ZADH2</t>
  </si>
  <si>
    <t>R_HMR_7339</t>
  </si>
  <si>
    <t>CHST4|CHST2</t>
  </si>
  <si>
    <t>R_HMR_8410</t>
  </si>
  <si>
    <t>ROS detoxification</t>
  </si>
  <si>
    <t>SOD2</t>
  </si>
  <si>
    <t>R_HMR_6549</t>
  </si>
  <si>
    <t>INPP4A|INPP4B</t>
  </si>
  <si>
    <t>R_HMR_3759</t>
  </si>
  <si>
    <t>ALDH3A2|ALDH2|ALDH1B1|AOX1|ALDH9A1|ALDH7A1</t>
  </si>
  <si>
    <t>R_HMR_2118</t>
  </si>
  <si>
    <t>Vitamin D metabolism</t>
  </si>
  <si>
    <t>LRP2|GC</t>
  </si>
  <si>
    <t>R_HMR_4281</t>
  </si>
  <si>
    <t>LDHB|UEVLD|LDHC|LDHAL6A|LDHAL6B</t>
  </si>
  <si>
    <t>R_HMR_1976</t>
  </si>
  <si>
    <t>SRD5A3</t>
  </si>
  <si>
    <t>R_HMR_8818</t>
  </si>
  <si>
    <t>PLCB1</t>
  </si>
  <si>
    <t>R_HMR_7276</t>
  </si>
  <si>
    <t>ALG12</t>
  </si>
  <si>
    <t>R_HMR_3166</t>
  </si>
  <si>
    <t>HSD17B10|HADHA|HADH</t>
  </si>
  <si>
    <t>R_HMR_7674</t>
  </si>
  <si>
    <t>B4GALT1|B4GALT2|LALBA</t>
  </si>
  <si>
    <t>R_HMR_6996</t>
  </si>
  <si>
    <t>EPHX1</t>
  </si>
  <si>
    <t>R_HMR_7280</t>
  </si>
  <si>
    <t>ALG8</t>
  </si>
  <si>
    <t>R_HMR_5393</t>
  </si>
  <si>
    <t>GGH</t>
  </si>
  <si>
    <t>R_HMR_0715</t>
  </si>
  <si>
    <t>DEGS2</t>
  </si>
  <si>
    <t>R_HMR_0249</t>
  </si>
  <si>
    <t>Fatty acid activation (cytosolic)</t>
  </si>
  <si>
    <t>ACSL4|ACOT2|ACSL3|ACSBG2|SLC27A2|ACSL1|ACSL6|ACOT4|ACSL5</t>
  </si>
  <si>
    <t>R_HMR_7576</t>
  </si>
  <si>
    <t>CTSA|NEU2|NEU3|GLB1|NEU4|NEU1</t>
  </si>
  <si>
    <t>R_HMR_7517</t>
  </si>
  <si>
    <t>IDS</t>
  </si>
  <si>
    <t>R_HMR_8493</t>
  </si>
  <si>
    <t>ACP2</t>
  </si>
  <si>
    <t>R_HMR_4012</t>
  </si>
  <si>
    <t>ADK|DCK</t>
  </si>
  <si>
    <t>R_HMR_4424</t>
  </si>
  <si>
    <t>AGMAT</t>
  </si>
  <si>
    <t>R_HMR_8537</t>
  </si>
  <si>
    <t>Tyrosine metabolism</t>
  </si>
  <si>
    <t>TH</t>
  </si>
  <si>
    <t>R_HMR_2407</t>
  </si>
  <si>
    <t>Transport, peroxisomal</t>
  </si>
  <si>
    <t>ABCD1</t>
  </si>
  <si>
    <t>R_HMR_7759</t>
  </si>
  <si>
    <t>SFXN3</t>
  </si>
  <si>
    <t>R_HMR_4251</t>
  </si>
  <si>
    <t>QPRT</t>
  </si>
  <si>
    <t>R_HMR_5144</t>
  </si>
  <si>
    <t>MTFMT</t>
  </si>
  <si>
    <t>R_HMR_4525</t>
  </si>
  <si>
    <t>GNE</t>
  </si>
  <si>
    <t>R_HMR_4332</t>
  </si>
  <si>
    <t>DHFR</t>
  </si>
  <si>
    <t>R_HMR_4064</t>
  </si>
  <si>
    <t>SH3BP1|PHOSPHO2|PDXP</t>
  </si>
  <si>
    <t>R_HMR_7147</t>
  </si>
  <si>
    <t>GPHN</t>
  </si>
  <si>
    <t>R_HMR_3833</t>
  </si>
  <si>
    <t>PYCR3|PYCR2|PYCR1</t>
  </si>
  <si>
    <t>R_HMR_8211</t>
  </si>
  <si>
    <t>ASAH1</t>
  </si>
  <si>
    <t>R_HMR_4693</t>
  </si>
  <si>
    <t>ABAT</t>
  </si>
  <si>
    <t>R_HMR_3907</t>
  </si>
  <si>
    <t>AKR1A1</t>
  </si>
  <si>
    <t>R_HMR_4746</t>
  </si>
  <si>
    <t>HMBS</t>
  </si>
  <si>
    <t>R_HMR_3747</t>
  </si>
  <si>
    <t>BCAT1</t>
  </si>
  <si>
    <t>R_HMR_5074</t>
  </si>
  <si>
    <t>SLC7A2|SLC7A8|SLC7A5|SLC16A10|SLC36A1|SLC7A1|SLC43A1|SLC7A7|SLC7A3|SLC43A2|SLC3A2</t>
  </si>
  <si>
    <t>R_HMR_6978</t>
  </si>
  <si>
    <t>SPCS1|SPCS2|SPCS3</t>
  </si>
  <si>
    <t>R_HMR_5046</t>
  </si>
  <si>
    <t>STARD3</t>
  </si>
  <si>
    <t>R_HMR_3164</t>
  </si>
  <si>
    <t>HADHA|ECHS1</t>
  </si>
  <si>
    <t>R_HMR_4548</t>
  </si>
  <si>
    <t>Serotonin and melatonin biosynthesis</t>
  </si>
  <si>
    <t>CYP1B1|CYP1A1|CYP1A2</t>
  </si>
  <si>
    <t>R_HMR_6096</t>
  </si>
  <si>
    <t>SLCO1A2|SLCO4A1|SLCO1B1|SLCO1C1</t>
  </si>
  <si>
    <t>R_HMR_3843</t>
  </si>
  <si>
    <t>PSPH</t>
  </si>
  <si>
    <t>R_HMR_7261</t>
  </si>
  <si>
    <t>ALG10</t>
  </si>
  <si>
    <t>R_HMR_9621</t>
  </si>
  <si>
    <t>SLC10A6</t>
  </si>
  <si>
    <t>R_HMR_1170</t>
  </si>
  <si>
    <t>ACOT7|ACOT2|BAAT|ACOT4|ACOT1</t>
  </si>
  <si>
    <t>R_HMR_8357</t>
  </si>
  <si>
    <t>ALDH3A2|ALDH2|ALDH1B1|ALDH9A1|ALDH7A1</t>
  </si>
  <si>
    <t>R_HMR_7160</t>
  </si>
  <si>
    <t>POLA2|POLQ|POLB|POLD3|POLE2|POLI|POLA1|POLD2|TENT4A|MYBBP1A|POLH</t>
  </si>
  <si>
    <t>R_HMR_8081</t>
  </si>
  <si>
    <t>SLC16A10</t>
  </si>
  <si>
    <t>R_HMR_5527</t>
  </si>
  <si>
    <t>SLC7A5|ABCA1</t>
  </si>
  <si>
    <t>R_HMR_8586</t>
  </si>
  <si>
    <t>SLC2A3</t>
  </si>
  <si>
    <t>R_HMR_4595</t>
  </si>
  <si>
    <t>XYLB</t>
  </si>
  <si>
    <t>R_HMR_8766</t>
  </si>
  <si>
    <t>AKR1B1|AKR1B10</t>
  </si>
  <si>
    <t>R_HMR_3841</t>
  </si>
  <si>
    <t>PSAT1</t>
  </si>
  <si>
    <t>R_HMR_4263</t>
  </si>
  <si>
    <t>NUDT12</t>
  </si>
  <si>
    <t>R_HMR_8165</t>
  </si>
  <si>
    <t>B4GALNT1</t>
  </si>
  <si>
    <t>R_HMR_4611</t>
  </si>
  <si>
    <t>RRM2B|TXN|RRM1|RRM2</t>
  </si>
  <si>
    <t>R_HMR_4667</t>
  </si>
  <si>
    <t>AASS|SCCPDH</t>
  </si>
  <si>
    <t>R_HMR_7577</t>
  </si>
  <si>
    <t>CTSA|GALNS|GLB1|NEU1</t>
  </si>
  <si>
    <t>R_HMR_4507</t>
  </si>
  <si>
    <t>DCTD</t>
  </si>
  <si>
    <t>R_HMR_7142</t>
  </si>
  <si>
    <t>CD38|BST1</t>
  </si>
  <si>
    <t>R_HMR_6529</t>
  </si>
  <si>
    <t>SLC26A4</t>
  </si>
  <si>
    <t>R_HMR_6983</t>
  </si>
  <si>
    <t>PLOD3|PLOD2|CERCAM</t>
  </si>
  <si>
    <t>R_HMR_7510</t>
  </si>
  <si>
    <t>DSE|UST</t>
  </si>
  <si>
    <t>R_HMR_5314</t>
  </si>
  <si>
    <t>SLC6A15|SLC6A19</t>
  </si>
  <si>
    <t>R_HMR_0163</t>
  </si>
  <si>
    <t>CROT</t>
  </si>
  <si>
    <t>R_HMR_0709</t>
  </si>
  <si>
    <t>Fatty acid transfer reactions</t>
  </si>
  <si>
    <t>ACOT7|ACOT2|PPT1|BAAT|ACOT4|ACOT1|PPT2</t>
  </si>
  <si>
    <t>R_HMR_4348</t>
  </si>
  <si>
    <t>SDS|SDSL</t>
  </si>
  <si>
    <t>R_HMR_0605</t>
  </si>
  <si>
    <t>DGAT2|MOGAT3|MOGAT1|MOGAT2|DGAT1</t>
  </si>
  <si>
    <t>R_HMR_7172</t>
  </si>
  <si>
    <t>ST6GALNAC1</t>
  </si>
  <si>
    <t>R_HMR_9197</t>
  </si>
  <si>
    <t>SLC40A1</t>
  </si>
  <si>
    <t>R_HMR_6624</t>
  </si>
  <si>
    <t>TK2</t>
  </si>
  <si>
    <t>R_HMR_4603</t>
  </si>
  <si>
    <t>TYMP|PNP</t>
  </si>
  <si>
    <t>R_HMR_0713</t>
  </si>
  <si>
    <t>HIF1A</t>
  </si>
  <si>
    <t>R_HMR_6623</t>
  </si>
  <si>
    <t>TK1</t>
  </si>
  <si>
    <t>R_HMR_4946</t>
  </si>
  <si>
    <t>SLC26A3|SLC26A8|SLC26A1|SLC26A2</t>
  </si>
  <si>
    <t>R_HMR_5307</t>
  </si>
  <si>
    <t>SLC38A5|SLC38A3</t>
  </si>
  <si>
    <t>R_HMR_0738</t>
  </si>
  <si>
    <t>SPTLC1|SPTLC2</t>
  </si>
  <si>
    <t>R_HMR_8780</t>
  </si>
  <si>
    <t>LDHB|UEVLD|LDHC|LDHAL6A|LDHD|LDHAL6B</t>
  </si>
  <si>
    <t>R_HMR_4080</t>
  </si>
  <si>
    <t>AMPD2|AMPD1|AMPD3</t>
  </si>
  <si>
    <t>R_HMR_5446</t>
  </si>
  <si>
    <t>ABCC4</t>
  </si>
  <si>
    <t>R_HMR_0663</t>
  </si>
  <si>
    <t>PLCB4|PLCH1|PLCD4|PLCL1|PLCG1|PLCB2|PLCE1|PLCZ1|PLCH2|PLCB3|PLCL2|PLCD3|PLCB1|PLCD1|PLCG2|PLCXD2</t>
  </si>
  <si>
    <t>R_HMR_4270</t>
  </si>
  <si>
    <t>ACP3|ACP5|ACP4|ACP1|PXYLP1|ACP6</t>
  </si>
  <si>
    <t>R_HMR_4637</t>
  </si>
  <si>
    <t>DTYMK</t>
  </si>
  <si>
    <t>R_HMR_4336</t>
  </si>
  <si>
    <t>ALDH1L2|ALDH1L1</t>
  </si>
  <si>
    <t>R_HMR_5070</t>
  </si>
  <si>
    <t>SLC7A2|SLC7A8|SLC7A5|SLC36A1|SLC7A1|SLC43A1|SLC7A7|SLC7A3|SLC43A2|SLC3A2</t>
  </si>
  <si>
    <t>R_HMR_7622</t>
  </si>
  <si>
    <t>PADI2|PADI3|PADI1|PADI4</t>
  </si>
  <si>
    <t>R_HMR_4607</t>
  </si>
  <si>
    <t>CNDP2|CNDP1</t>
  </si>
  <si>
    <t>R_HMR_0194</t>
  </si>
  <si>
    <t>ABCA1</t>
  </si>
  <si>
    <t>R_HMR_3931</t>
  </si>
  <si>
    <t>TXNRD2|TXNRD3|TXNRD1</t>
  </si>
  <si>
    <t>R_HMR_1644</t>
  </si>
  <si>
    <t>HSD17B4</t>
  </si>
  <si>
    <t>R_HMR_4304</t>
  </si>
  <si>
    <t>G6PD</t>
  </si>
  <si>
    <t>R_HMR_7256</t>
  </si>
  <si>
    <t>DOLPP1</t>
  </si>
  <si>
    <t>R_HMR_7163</t>
  </si>
  <si>
    <t>RAD1</t>
  </si>
  <si>
    <t>R_HMR_5989</t>
  </si>
  <si>
    <t>SLC7A6|SLC39A14|SLC11A2|SLC39A8|SLC39A5|SLC39A6|SLC39A3|SLC39A4|SLC39A2</t>
  </si>
  <si>
    <t>R_HMR_7943</t>
  </si>
  <si>
    <t>HSD11B2</t>
  </si>
  <si>
    <t>R_HMR_9569</t>
  </si>
  <si>
    <t>ALDH3B1|ACP3|ACP5|ACP2|ACP4|ACP1|PXYLP1|ALPL|ACP6|ALPP|ALPG|ALPI|ALDH1A3</t>
  </si>
  <si>
    <t>R_HMR_4994</t>
  </si>
  <si>
    <t>SLC22A1</t>
  </si>
  <si>
    <t>R_HMR_7668</t>
  </si>
  <si>
    <t>Biotin metabolism</t>
  </si>
  <si>
    <t>HLCS</t>
  </si>
  <si>
    <t>R_HMR_3486</t>
  </si>
  <si>
    <t>HACL1</t>
  </si>
  <si>
    <t>R_HMR_6988</t>
  </si>
  <si>
    <t>TPO</t>
  </si>
  <si>
    <t>R_HMR_7202</t>
  </si>
  <si>
    <t>B4GALT7</t>
  </si>
  <si>
    <t>R_HMR_4204</t>
  </si>
  <si>
    <t>Thiamine metabolism</t>
  </si>
  <si>
    <t>TPK1</t>
  </si>
  <si>
    <t>R_HMR_0616</t>
  </si>
  <si>
    <t>PISD</t>
  </si>
  <si>
    <t>R_HMR_4156</t>
  </si>
  <si>
    <t>Fatty acid biosynthesis (even-chain)</t>
  </si>
  <si>
    <t>ACACB</t>
  </si>
  <si>
    <t>R_HMR_3475</t>
  </si>
  <si>
    <t>Acyl-CoA hydrolysis</t>
  </si>
  <si>
    <t>ACOT8</t>
  </si>
  <si>
    <t>R_HMR_3839</t>
  </si>
  <si>
    <t>PHGDH|UBAC2</t>
  </si>
  <si>
    <t>R_HMR_8587</t>
  </si>
  <si>
    <t>GANC</t>
  </si>
  <si>
    <t>R_HMR_0875</t>
  </si>
  <si>
    <t>B4GALT1|B4GALT2|B4GALT4</t>
  </si>
  <si>
    <t>R_HMR_7796</t>
  </si>
  <si>
    <t>Transport, nuclear</t>
  </si>
  <si>
    <t>NUP50|NUP88|NUP107|NUP155|NUP43|NUP153|NUP214|NUP58|NUP35|NUP62</t>
  </si>
  <si>
    <t>R_HMR_1589</t>
  </si>
  <si>
    <t>CYP8B1</t>
  </si>
  <si>
    <t>R_HMR_3757</t>
  </si>
  <si>
    <t>HSD17B10|HIBADH|HADH</t>
  </si>
  <si>
    <t>R_HMR_3933</t>
  </si>
  <si>
    <t>ADH5</t>
  </si>
  <si>
    <t>R_HMR_8224</t>
  </si>
  <si>
    <t>SLC33A1</t>
  </si>
  <si>
    <t>R_HMR_2151</t>
  </si>
  <si>
    <t>MCAT|FASN</t>
  </si>
  <si>
    <t>R_HMR_4103</t>
  </si>
  <si>
    <t>PCK2</t>
  </si>
  <si>
    <t>R_HMR_8554</t>
  </si>
  <si>
    <t>Eicosanoid metabolism</t>
  </si>
  <si>
    <t>CYP2F1</t>
  </si>
  <si>
    <t>R_HMR_9618</t>
  </si>
  <si>
    <t>SLC22A2|SLC22A1</t>
  </si>
  <si>
    <t>R_HMR_5907</t>
  </si>
  <si>
    <t>SLC7A9|SLC7A6|SLC3A1</t>
  </si>
  <si>
    <t>R_HMR_4703</t>
  </si>
  <si>
    <t>AOX1</t>
  </si>
  <si>
    <t>R_HMR_0188</t>
  </si>
  <si>
    <t>ACSL4|ACSL3|ACSBG2|SLC27A2|ACSL1|ACSL6|ACSL5</t>
  </si>
  <si>
    <t>R_HMR_4932</t>
  </si>
  <si>
    <t>SLC1A3|SLC1A6|SLC1A1|SLC1A2|SLC1A7</t>
  </si>
  <si>
    <t>R_HMR_7984</t>
  </si>
  <si>
    <t>UGT2B28|UGT2B4|UGT1A8|UGT1A10</t>
  </si>
  <si>
    <t>R_HMR_8068</t>
  </si>
  <si>
    <t>MDH1|MDH1B</t>
  </si>
  <si>
    <t>R_HMR_1940</t>
  </si>
  <si>
    <t>CYP21A2</t>
  </si>
  <si>
    <t>R_HMR_8156</t>
  </si>
  <si>
    <t>ST6GALNAC2</t>
  </si>
  <si>
    <t>R_HMR_8391</t>
  </si>
  <si>
    <t>PIGN</t>
  </si>
  <si>
    <t>R_HMR_3827</t>
  </si>
  <si>
    <t>GOT2</t>
  </si>
  <si>
    <t>R_HMR_7144</t>
  </si>
  <si>
    <t>NUDT5</t>
  </si>
  <si>
    <t>R_HMR_0651</t>
  </si>
  <si>
    <t>PCYT2</t>
  </si>
  <si>
    <t>R_HMR_5459</t>
  </si>
  <si>
    <t>SLC7A5</t>
  </si>
  <si>
    <t>R_HMR_4042</t>
  </si>
  <si>
    <t>ADSS2|ADSS1</t>
  </si>
  <si>
    <t>R_HMR_8432</t>
  </si>
  <si>
    <t>SARDH</t>
  </si>
  <si>
    <t>R_HMR_4524</t>
  </si>
  <si>
    <t>NAGK</t>
  </si>
  <si>
    <t>R_HMR_6826</t>
  </si>
  <si>
    <t>DIO2|DIO1</t>
  </si>
  <si>
    <t>R_HMR_7629</t>
  </si>
  <si>
    <t>ATP2C1|ATP2B4|ATP2B1|ATP2A3|ATP2B2|ATP2A1</t>
  </si>
  <si>
    <t>R_HMR_4712</t>
  </si>
  <si>
    <t>UROC1</t>
  </si>
  <si>
    <t>R_HMR_7755</t>
  </si>
  <si>
    <t>TKFC</t>
  </si>
  <si>
    <t>R_HMR_9804</t>
  </si>
  <si>
    <t>HSD17B14|HSD3B7|HTATIP2|RDH10|MDH1B|RDH12|CBR4|CTBP1|RDH13|BDH2|SDR9C7|SDR16C5|HSD11B2|AKR1C1|ADH5|AKR1B10|HSD17B11|AKR1C4|HSD17B8|RDH14</t>
  </si>
  <si>
    <t>R_HMR_0859</t>
  </si>
  <si>
    <t>B3GNT5</t>
  </si>
  <si>
    <t>R_HMR_6534</t>
  </si>
  <si>
    <t>SLC26A8|SLC26A2</t>
  </si>
  <si>
    <t>R_HMR_5068</t>
  </si>
  <si>
    <t>SLC7A2|SLC38A4|SLC7A1|SLC7A3</t>
  </si>
  <si>
    <t>R_HMR_5136</t>
  </si>
  <si>
    <t>QARS1</t>
  </si>
  <si>
    <t>R_HMR_6979</t>
  </si>
  <si>
    <t>TMLHE</t>
  </si>
  <si>
    <t>R_HMR_6715</t>
  </si>
  <si>
    <t>COMT|LRTOMT</t>
  </si>
  <si>
    <t>R_HMR_3206</t>
  </si>
  <si>
    <t>HADHB|ACAA2</t>
  </si>
  <si>
    <t>R_HMR_4072</t>
  </si>
  <si>
    <t>TRDMT1|DNMT3A</t>
  </si>
  <si>
    <t>R_HMR_6553</t>
  </si>
  <si>
    <t>PIP4P2|PIP4P1</t>
  </si>
  <si>
    <t>R_HMR_4276</t>
  </si>
  <si>
    <t>NMNAT1</t>
  </si>
  <si>
    <t>R_HMR_3813</t>
  </si>
  <si>
    <t>ASL|CRCP</t>
  </si>
  <si>
    <t>R_HMR_7218</t>
  </si>
  <si>
    <t>HS2ST1</t>
  </si>
  <si>
    <t>R_HMR_9802</t>
  </si>
  <si>
    <t>GLS2</t>
  </si>
  <si>
    <t>R_HMR_8384</t>
  </si>
  <si>
    <t>PIGV</t>
  </si>
  <si>
    <t>R_HMR_4701</t>
  </si>
  <si>
    <t>SARDH|DMGDH</t>
  </si>
  <si>
    <t>R_HMR_0161</t>
  </si>
  <si>
    <t>CRAT|CPT2</t>
  </si>
  <si>
    <t>R_HMR_0835</t>
  </si>
  <si>
    <t>GM2A</t>
  </si>
  <si>
    <t>R_HMR_4666</t>
  </si>
  <si>
    <t>MTHFS</t>
  </si>
  <si>
    <t>R_HMR_4717</t>
  </si>
  <si>
    <t>VNN1|VNN2</t>
  </si>
  <si>
    <t>R_HMR_3883</t>
  </si>
  <si>
    <t>SDS|SDSL|SRR</t>
  </si>
  <si>
    <t>R_HMR_4303</t>
  </si>
  <si>
    <t>SI|GAA|GANC</t>
  </si>
  <si>
    <t>R_HMR_4873</t>
  </si>
  <si>
    <t>RHAG</t>
  </si>
  <si>
    <t>R_HMR_8166</t>
  </si>
  <si>
    <t>B3GALT4</t>
  </si>
  <si>
    <t>R_HMR_4762</t>
  </si>
  <si>
    <t>HCCS</t>
  </si>
  <si>
    <t>R_HMR_7661</t>
  </si>
  <si>
    <t>BTD</t>
  </si>
  <si>
    <t>R_HMR_4714</t>
  </si>
  <si>
    <t>PANK3|PANK2|PANK1|PANK4</t>
  </si>
  <si>
    <t>R_HMR_5319</t>
  </si>
  <si>
    <t>SLC7A2|SLC38A1|SLC38A2|SLC38A4|SLC7A1|SLC7A3|SLC6A19</t>
  </si>
  <si>
    <t>R_HMR_8148</t>
  </si>
  <si>
    <t>A4GALT</t>
  </si>
  <si>
    <t>R_HMR_5305</t>
  </si>
  <si>
    <t>SLC7A2|SLC6A15|SLC1A5|SLC38A1|SLC1A4|SLC38A2|SLC38A4|SLC7A1|SLC7A3|SLC6A19</t>
  </si>
  <si>
    <t>R_HMR_7492</t>
  </si>
  <si>
    <t>CHST7</t>
  </si>
  <si>
    <t>R_HMR_4262</t>
  </si>
  <si>
    <t>NAMPT</t>
  </si>
  <si>
    <t>R_HMR_1581</t>
  </si>
  <si>
    <t>CYP7A1</t>
  </si>
  <si>
    <t>R_HMR_6566</t>
  </si>
  <si>
    <t>ITPK1</t>
  </si>
  <si>
    <t>R_HMR_8091</t>
  </si>
  <si>
    <t>DDC</t>
  </si>
  <si>
    <t>R_HMR_6985</t>
  </si>
  <si>
    <t>PLOD3</t>
  </si>
  <si>
    <t>R_HMR_3995</t>
  </si>
  <si>
    <t>ATG9B|TXNRD2|TXNRD3|TXNRD1</t>
  </si>
  <si>
    <t>R_HMR_4888</t>
  </si>
  <si>
    <t>AQP8</t>
  </si>
  <si>
    <t>R_HMR_3937</t>
  </si>
  <si>
    <t>ESD</t>
  </si>
  <si>
    <t>R_HMR_8726</t>
  </si>
  <si>
    <t>RBKS</t>
  </si>
  <si>
    <t>R_HMR_6400</t>
  </si>
  <si>
    <t>LIAS|LIPT2</t>
  </si>
  <si>
    <t>R_HMR_8233</t>
  </si>
  <si>
    <t>SGPP1</t>
  </si>
  <si>
    <t>R_HMR_7630</t>
  </si>
  <si>
    <t>SLC8A3|SLC8A1</t>
  </si>
  <si>
    <t>R_HMR_5328</t>
  </si>
  <si>
    <t>SLC1A3|SLC1A6|SLC1A1|SLC1A2|SLC25A20</t>
  </si>
  <si>
    <t>R_HMR_5547</t>
  </si>
  <si>
    <t>SLC7A5|SLC4A5</t>
  </si>
  <si>
    <t>R_HMR_5132</t>
  </si>
  <si>
    <t>RARS2</t>
  </si>
  <si>
    <t>R_HMR_5386</t>
  </si>
  <si>
    <t>APIP</t>
  </si>
  <si>
    <t>R_HMR_4218</t>
  </si>
  <si>
    <t>KYNU</t>
  </si>
  <si>
    <t>R_HMR_7733</t>
  </si>
  <si>
    <t>SLC35C1</t>
  </si>
  <si>
    <t>R_HMR_8201</t>
  </si>
  <si>
    <t>NAGA</t>
  </si>
  <si>
    <t>R_HMR_6829</t>
  </si>
  <si>
    <t>NDST1|UST|CHST10|CHST4|CHST7|HS2ST1|CHST9|NDST3|NDST2|SULT1B1|CHST2|GAL3ST3|HS6ST3|GAL3ST4|SULT1C4|SULT1C2</t>
  </si>
  <si>
    <t>R_HMR_7221</t>
  </si>
  <si>
    <t>HS3ST2|HS3ST4</t>
  </si>
  <si>
    <t>R_HMR_4539</t>
  </si>
  <si>
    <t>Biopterin metabolism</t>
  </si>
  <si>
    <t>PCBD2|PCBD1</t>
  </si>
  <si>
    <t>R_HMR_8861</t>
  </si>
  <si>
    <t>SLC14A2|SLC14A1</t>
  </si>
  <si>
    <t>R_HMR_7502</t>
  </si>
  <si>
    <t>ARSB</t>
  </si>
  <si>
    <t>R_HMR_4165</t>
  </si>
  <si>
    <t>SPR</t>
  </si>
  <si>
    <t>R_HMR_6601</t>
  </si>
  <si>
    <t>ALLC</t>
  </si>
  <si>
    <t>R_HMR_7217</t>
  </si>
  <si>
    <t>GLCE</t>
  </si>
  <si>
    <t>R_HMR_4254</t>
  </si>
  <si>
    <t>NAPRT</t>
  </si>
  <si>
    <t>R_HMR_7568</t>
  </si>
  <si>
    <t>HAS3|HAS1|HAS2</t>
  </si>
  <si>
    <t>R_HMR_3862</t>
  </si>
  <si>
    <t>ASRGL1|ASPG</t>
  </si>
  <si>
    <t>R_HMR_4130</t>
  </si>
  <si>
    <t>GALK1|GALK2</t>
  </si>
  <si>
    <t>R_HMR_0919</t>
  </si>
  <si>
    <t>UGT8</t>
  </si>
  <si>
    <t>R_HMR_8485</t>
  </si>
  <si>
    <t>CANT1|ENTPD4|ENTPD6</t>
  </si>
  <si>
    <t>R_HMR_3903</t>
  </si>
  <si>
    <t>ASNS</t>
  </si>
  <si>
    <t>R_HMR_7799</t>
  </si>
  <si>
    <t>ATP6V0A1|ATP6V1H|ATP6AP1|ATP6V0A4|TCIRG1|ATP6V0B|ATP6V0D2|ATP6V0D1|ATP6V0A2|ATP6V0C</t>
  </si>
  <si>
    <t>R_HMR_4723</t>
  </si>
  <si>
    <t>PPCS</t>
  </si>
  <si>
    <t>R_HMR_8568</t>
  </si>
  <si>
    <t>AMY1B|AMY1C|AMY1A|AMY2B|AMY2A</t>
  </si>
  <si>
    <t>R_HMR_3538</t>
  </si>
  <si>
    <t>Formation and hydrolysis of cholesterol esters</t>
  </si>
  <si>
    <t>LIPA|CEL</t>
  </si>
  <si>
    <t>R_HMR_5149</t>
  </si>
  <si>
    <t>WARS1</t>
  </si>
  <si>
    <t>R_HMR_3956</t>
  </si>
  <si>
    <t>CA5B|CA5A</t>
  </si>
  <si>
    <t>R_HMR_7699</t>
  </si>
  <si>
    <t>SLC13A1|SLC13A4</t>
  </si>
  <si>
    <t>R_HMR_5077</t>
  </si>
  <si>
    <t>SLC7A2|SLC7A8|SLC7A5|SLC36A1|SLC7A10|SLC7A1|SLC43A1|SLC7A7|SLC7A3|SLC43A2|SLC3A2</t>
  </si>
  <si>
    <t>R_HMR_4600</t>
  </si>
  <si>
    <t>DGUOK</t>
  </si>
  <si>
    <t>R_HMR_8938</t>
  </si>
  <si>
    <t>SLC6A7</t>
  </si>
  <si>
    <t>R_HMR_4034</t>
  </si>
  <si>
    <t>CAD</t>
  </si>
  <si>
    <t>R_HMR_1082</t>
  </si>
  <si>
    <t>ABCC1</t>
  </si>
  <si>
    <t>R_HMR_7334</t>
  </si>
  <si>
    <t>ST6GAL1|ST6GAL2</t>
  </si>
  <si>
    <t>R_HMR_7801</t>
  </si>
  <si>
    <t>AK3</t>
  </si>
  <si>
    <t>R_HMR_3030</t>
  </si>
  <si>
    <t>Carnitine shuttle (peroxisomal)</t>
  </si>
  <si>
    <t>CRAT</t>
  </si>
  <si>
    <t>R_HMR_8925</t>
  </si>
  <si>
    <t>SLC9A3|SLC9A1|SLC9A2</t>
  </si>
  <si>
    <t>R_HMR_7216</t>
  </si>
  <si>
    <t>NDST1|NDST3|NDST2</t>
  </si>
  <si>
    <t>R_HMR_4699</t>
  </si>
  <si>
    <t>BHMT2|BHMT</t>
  </si>
  <si>
    <t>R_HMR_5076</t>
  </si>
  <si>
    <t>SLC7A2|SLC7A8|SLC7A5|SLC36A1|SLC7A10|SLC7A1|SLC43A1|SLC7A7|SLC6A18|SLC7A3|SLC43A2|SLC3A2</t>
  </si>
  <si>
    <t>R_HMR_4744</t>
  </si>
  <si>
    <t>ALAD</t>
  </si>
  <si>
    <t>R_HMR_6778</t>
  </si>
  <si>
    <t>FAH</t>
  </si>
  <si>
    <t>R_HMR_2438</t>
  </si>
  <si>
    <t>Linoleate metabolism</t>
  </si>
  <si>
    <t>PTGS2|PTGS1</t>
  </si>
  <si>
    <t>R_HMR_6546</t>
  </si>
  <si>
    <t>PI4K2B|PI4KB|PI4K2A|PI4KA</t>
  </si>
  <si>
    <t>R_HMR_8501</t>
  </si>
  <si>
    <t>GRHPR</t>
  </si>
  <si>
    <t>R_HMR_8254</t>
  </si>
  <si>
    <t>A4GNT</t>
  </si>
  <si>
    <t>R_HMR_7611</t>
  </si>
  <si>
    <t>PAFAH1B1|PAFAH1B3|PAFAH2|ASPG|PAFAH1B2</t>
  </si>
  <si>
    <t>R_HMR_7962</t>
  </si>
  <si>
    <t>UGT1A8|UGT1A10</t>
  </si>
  <si>
    <t>R_HMR_1302</t>
  </si>
  <si>
    <t>ACOT8|BAAT</t>
  </si>
  <si>
    <t>R_HMR_6671</t>
  </si>
  <si>
    <t>DGAT2|LRAT|DGAT1</t>
  </si>
  <si>
    <t>R_HMR_2153</t>
  </si>
  <si>
    <t>FASN</t>
  </si>
  <si>
    <t>R_HMR_5294</t>
  </si>
  <si>
    <t>CLYBL</t>
  </si>
  <si>
    <t>R_HMR_7328</t>
  </si>
  <si>
    <t>MGAT5</t>
  </si>
  <si>
    <t>R_HMR_6543</t>
  </si>
  <si>
    <t>MTMR12|MTM1</t>
  </si>
  <si>
    <t>R_HMR_5994</t>
  </si>
  <si>
    <t>SLC13A2|SLC13A5</t>
  </si>
  <si>
    <t>R_HMR_9196</t>
  </si>
  <si>
    <t>HEPH|SLC40A1</t>
  </si>
  <si>
    <t>R_HMR_3871</t>
  </si>
  <si>
    <t>COASY</t>
  </si>
  <si>
    <t>R_HMR_6389</t>
  </si>
  <si>
    <t>SLC37A1</t>
  </si>
  <si>
    <t>R_HMR_1776</t>
  </si>
  <si>
    <t>CH25H</t>
  </si>
  <si>
    <t>R_HMR_7736</t>
  </si>
  <si>
    <t>SLC32A1</t>
  </si>
  <si>
    <t>R_HMR_4414</t>
  </si>
  <si>
    <t>GALK1|GALK2|FAM227B</t>
  </si>
  <si>
    <t>R_HMR_7505</t>
  </si>
  <si>
    <t>KL|GUSB</t>
  </si>
  <si>
    <t>R_HMR_5384</t>
  </si>
  <si>
    <t>MTAP</t>
  </si>
  <si>
    <t>R_HMR_3831</t>
  </si>
  <si>
    <t>FH</t>
  </si>
  <si>
    <t>R_HMR_3823</t>
  </si>
  <si>
    <t>HSD17B10|HADH</t>
  </si>
  <si>
    <t>R_HMR_6242</t>
  </si>
  <si>
    <t>SLC6A2|SLC6A3</t>
  </si>
  <si>
    <t>R_HMR_6813</t>
  </si>
  <si>
    <t>MPO|TPO|PRDX6|EPX|LPO</t>
  </si>
  <si>
    <t>R_HMR_4385</t>
  </si>
  <si>
    <t>POLR3H|PMM1|PMM2</t>
  </si>
  <si>
    <t>R_HMR_0750</t>
  </si>
  <si>
    <t>CERS4|CERS5|CERS2|CERS3|CERS6|CERS1</t>
  </si>
  <si>
    <t>R_HMR_8031</t>
  </si>
  <si>
    <t>SLC22A2</t>
  </si>
  <si>
    <t>R_HMR_8764</t>
  </si>
  <si>
    <t>LCT</t>
  </si>
  <si>
    <t>R_HMR_8589</t>
  </si>
  <si>
    <t>GAA</t>
  </si>
  <si>
    <t>R_HMR_1085</t>
  </si>
  <si>
    <t>DPEP2</t>
  </si>
  <si>
    <t>R_HMR_2152</t>
  </si>
  <si>
    <t>OXSM|FASN</t>
  </si>
  <si>
    <t>R_HMR_1327</t>
  </si>
  <si>
    <t>DHRS4|CBR1|CBR3|AKR1C3</t>
  </si>
  <si>
    <t>R_HMR_6889</t>
  </si>
  <si>
    <t>TYR|TYRP1</t>
  </si>
  <si>
    <t>R_HMR_8439</t>
  </si>
  <si>
    <t>DMGDH</t>
  </si>
  <si>
    <t>R_HMR_7220</t>
  </si>
  <si>
    <t>HS3ST4</t>
  </si>
  <si>
    <t>R_HMR_4938</t>
  </si>
  <si>
    <t>SLC13A3</t>
  </si>
  <si>
    <t>R_HMR_7800</t>
  </si>
  <si>
    <t>AK5</t>
  </si>
  <si>
    <t>R_HMR_3816</t>
  </si>
  <si>
    <t>ARG2|ARG1</t>
  </si>
  <si>
    <t>R_HMR_6926</t>
  </si>
  <si>
    <t>MCCC1|MCCC2</t>
  </si>
  <si>
    <t>R_HMR_7682</t>
  </si>
  <si>
    <t>SLC19A1</t>
  </si>
  <si>
    <t>R_HMR_2038</t>
  </si>
  <si>
    <t>Estrogen metabolism</t>
  </si>
  <si>
    <t>ARSD|STS</t>
  </si>
  <si>
    <t>R_HMR_2581</t>
  </si>
  <si>
    <t>PTGS2|PTGS1|TBCB</t>
  </si>
  <si>
    <t>R_HMR_9614</t>
  </si>
  <si>
    <t>SLC6A3</t>
  </si>
  <si>
    <t>R_HMR_3625</t>
  </si>
  <si>
    <t>SOAT1|SOAT2</t>
  </si>
  <si>
    <t>R_HMR_3857</t>
  </si>
  <si>
    <t>HAGH|HAGHL</t>
  </si>
  <si>
    <t>R_HMR_0760</t>
  </si>
  <si>
    <t>CERK</t>
  </si>
  <si>
    <t>R_HMR_1952</t>
  </si>
  <si>
    <t>SULT2B1</t>
  </si>
  <si>
    <t>R_HMR_4099</t>
  </si>
  <si>
    <t>ACSS3|ACSS1</t>
  </si>
  <si>
    <t>R_HMR_1097</t>
  </si>
  <si>
    <t>HPGD</t>
  </si>
  <si>
    <t>R_HMR_7697</t>
  </si>
  <si>
    <t>TGDS</t>
  </si>
  <si>
    <t>R_HMR_7534</t>
  </si>
  <si>
    <t>UST</t>
  </si>
  <si>
    <t>R_HMR_4849</t>
  </si>
  <si>
    <t>SLC7A2</t>
  </si>
  <si>
    <t>R_HMR_7329</t>
  </si>
  <si>
    <t>MGAT4C</t>
  </si>
  <si>
    <t>R_HMR_7631</t>
  </si>
  <si>
    <t>SLC24A2|SLC24A3</t>
  </si>
  <si>
    <t>R_HMR_1445</t>
  </si>
  <si>
    <t>MVK</t>
  </si>
  <si>
    <t>R_HMR_6713</t>
  </si>
  <si>
    <t>AOC1|MAOB|MAOA</t>
  </si>
  <si>
    <t>R_HMR_5392</t>
  </si>
  <si>
    <t>FPGS</t>
  </si>
  <si>
    <t>R_HMR_4127</t>
  </si>
  <si>
    <t>ENPP3|NUDT14|ENPP1</t>
  </si>
  <si>
    <t>R_HMR_8257</t>
  </si>
  <si>
    <t>GCNT1</t>
  </si>
  <si>
    <t>R_HMR_6602</t>
  </si>
  <si>
    <t>PRDX6|EPX|PXDNL|LPO</t>
  </si>
  <si>
    <t>R_HMR_7964</t>
  </si>
  <si>
    <t>ABCC3</t>
  </si>
  <si>
    <t>R_HMR_3849</t>
  </si>
  <si>
    <t>SARDH|PIPOX</t>
  </si>
  <si>
    <t>R_HMR_2459</t>
  </si>
  <si>
    <t>EPHX2|EPHX1</t>
  </si>
  <si>
    <t>R_HMR_4949</t>
  </si>
  <si>
    <t>AQP9|SLC14A2|SLC14A1</t>
  </si>
  <si>
    <t>R_HMR_8912</t>
  </si>
  <si>
    <t>SLC5A11|SLC5A3</t>
  </si>
  <si>
    <t>R_HMR_8615</t>
  </si>
  <si>
    <t>Vitamin B12 metabolism</t>
  </si>
  <si>
    <t>MMAB|MMAA</t>
  </si>
  <si>
    <t>R_HMR_4819</t>
  </si>
  <si>
    <t>UPB1</t>
  </si>
  <si>
    <t>R_HMR_8198</t>
  </si>
  <si>
    <t>GBGT1</t>
  </si>
  <si>
    <t>R_HMR_6780</t>
  </si>
  <si>
    <t>GOT2|TAT</t>
  </si>
  <si>
    <t>R_HMR_6539</t>
  </si>
  <si>
    <t>MIOX</t>
  </si>
  <si>
    <t>R_HMR_8043</t>
  </si>
  <si>
    <t>CYP2C18</t>
  </si>
  <si>
    <t>R_HMR_4786</t>
  </si>
  <si>
    <t>GOT1|GOT2</t>
  </si>
  <si>
    <t>R_HMR_4128</t>
  </si>
  <si>
    <t>GALE</t>
  </si>
  <si>
    <t>R_HMR_4399</t>
  </si>
  <si>
    <t>GMDS</t>
  </si>
  <si>
    <t>R_HMR_4383</t>
  </si>
  <si>
    <t>MPI</t>
  </si>
  <si>
    <t>R_HMR_7580</t>
  </si>
  <si>
    <t>FUCA2|FUCA1</t>
  </si>
  <si>
    <t>R_HMR_5324</t>
  </si>
  <si>
    <t>SLC6A15|SLC38A1|SLC38A2|SLC38A4|SLC6A19|SLC22A5</t>
  </si>
  <si>
    <t>R_HMR_7645</t>
  </si>
  <si>
    <t>SLC36A1</t>
  </si>
  <si>
    <t>R_HMR_6511</t>
  </si>
  <si>
    <t>BLVRB</t>
  </si>
  <si>
    <t>R_HMR_5295</t>
  </si>
  <si>
    <t>ATP1A2|ATP1A3|ATP1B2|ATP1A4|ATP1A1</t>
  </si>
  <si>
    <t>R_HMR_4401</t>
  </si>
  <si>
    <t>TNNI3K</t>
  </si>
  <si>
    <t>R_HMR_8757</t>
  </si>
  <si>
    <t>CYP2E1</t>
  </si>
  <si>
    <t>R_HMR_4754</t>
  </si>
  <si>
    <t>ABCB6</t>
  </si>
  <si>
    <t>R_HMR_4362</t>
  </si>
  <si>
    <t>R_HMR_8584</t>
  </si>
  <si>
    <t>SI</t>
  </si>
  <si>
    <t>R_HMR_8446</t>
  </si>
  <si>
    <t>AICDA</t>
  </si>
  <si>
    <t>R_HMR_4466</t>
  </si>
  <si>
    <t>HYI</t>
  </si>
  <si>
    <t>R_HMR_8533</t>
  </si>
  <si>
    <t>TYR</t>
  </si>
  <si>
    <t>R_HMR_6722</t>
  </si>
  <si>
    <t>GOT1L1</t>
  </si>
  <si>
    <t>R_HMR_8376</t>
  </si>
  <si>
    <t>CHIA</t>
  </si>
  <si>
    <t>R_HMR_7174</t>
  </si>
  <si>
    <t>B3GNT6</t>
  </si>
  <si>
    <t>R_HMR_1942</t>
  </si>
  <si>
    <t>CYP11B2</t>
  </si>
  <si>
    <t>R_HMR_0640</t>
  </si>
  <si>
    <t>CHAT</t>
  </si>
  <si>
    <t>R_HMR_0878</t>
  </si>
  <si>
    <t>FUT9</t>
  </si>
  <si>
    <t>R_HMR_7219</t>
  </si>
  <si>
    <t>HS6ST3</t>
  </si>
  <si>
    <t>R_HMR_5457</t>
  </si>
  <si>
    <t>SLC6A5</t>
  </si>
  <si>
    <t>R_HMR_7700</t>
  </si>
  <si>
    <t>SLC13A1</t>
  </si>
  <si>
    <t>R_HMR_6911</t>
  </si>
  <si>
    <t>ETFB|ETFA|SDHC|ETFDH</t>
  </si>
  <si>
    <t>R_HMR_7632</t>
  </si>
  <si>
    <t>SLC24A2</t>
  </si>
  <si>
    <t>R_HMR_4220</t>
  </si>
  <si>
    <t>KMO</t>
  </si>
  <si>
    <t>R_HMR_1933</t>
  </si>
  <si>
    <t>CYP17A1</t>
  </si>
  <si>
    <t>R_HMR_0767</t>
  </si>
  <si>
    <t>PLPP1|LPIN2|PLPPR2|PLPPR4|LPIN1|PLPP2|PLPP5|PLPP3|PLPP4</t>
  </si>
  <si>
    <t>R_HMR_7959</t>
  </si>
  <si>
    <t>UGT2B28|UGT2B7|UGT2B17|UGT1A8|UGT1A10</t>
  </si>
  <si>
    <t>R_HMR_4736</t>
  </si>
  <si>
    <t>DPYS</t>
  </si>
  <si>
    <t>R_HMR_8022</t>
  </si>
  <si>
    <t>SLC25A21</t>
  </si>
  <si>
    <t>R_HMR_7200</t>
  </si>
  <si>
    <t>XYLT2|XYLT1</t>
  </si>
  <si>
    <t>R_HMR_7052</t>
  </si>
  <si>
    <t>CYP1B1</t>
  </si>
  <si>
    <t>R_HMR_1065</t>
  </si>
  <si>
    <t>ACAA1|HSD17B10|HADHA|ACOX3|ACOT7|ACOT8|ACOT2|ECHS1|SLC27A1|HSD17B4|BAAT|HADHB|HADH|SLC27A2|SLC27A3|AASDH|ACOX1|ACSF2|SLC27A4|ACAA2|ACSF3|ACOT4|ACOT1|AMACR</t>
  </si>
  <si>
    <t>R_HMR_7574</t>
  </si>
  <si>
    <t>AGA</t>
  </si>
  <si>
    <t>R_HMR_4315</t>
  </si>
  <si>
    <t>SORD</t>
  </si>
  <si>
    <t>R_HMR_4426</t>
  </si>
  <si>
    <t>NAA10|NAA60|NAA15</t>
  </si>
  <si>
    <t>R_HMR_2544</t>
  </si>
  <si>
    <t>ALOX5</t>
  </si>
  <si>
    <t>R_HMR_6989</t>
  </si>
  <si>
    <t>SLC5A5</t>
  </si>
  <si>
    <t>R_HMR_3215</t>
  </si>
  <si>
    <t>MMUT</t>
  </si>
  <si>
    <t>R_HMR_0719</t>
  </si>
  <si>
    <t>PHGDH</t>
  </si>
  <si>
    <t>R_HMR_8710</t>
  </si>
  <si>
    <t>RDH5</t>
  </si>
  <si>
    <t>R_HMR_7175</t>
  </si>
  <si>
    <t>GCNT3|B3GNT6</t>
  </si>
  <si>
    <t>R_HMR_6550</t>
  </si>
  <si>
    <t>PTEN</t>
  </si>
  <si>
    <t>R_HMR_4158</t>
  </si>
  <si>
    <t>UAP1|UAP1L1</t>
  </si>
  <si>
    <t>R_HMR_4067</t>
  </si>
  <si>
    <t>PNPO</t>
  </si>
  <si>
    <t>R_HMR_3752</t>
  </si>
  <si>
    <t>ACADSB</t>
  </si>
  <si>
    <t>R_HMR_7166</t>
  </si>
  <si>
    <t>CHURC1-FNTB|FNTA</t>
  </si>
  <si>
    <t>R_HMR_6417</t>
  </si>
  <si>
    <t>DBT</t>
  </si>
  <si>
    <t>R_HMR_5430</t>
  </si>
  <si>
    <t>SLC9A3|SLC9A1|SLC9A2|SLC9A5|SLC9A4|SLC9A9</t>
  </si>
  <si>
    <t>R_HMR_1512</t>
  </si>
  <si>
    <t>EBP</t>
  </si>
  <si>
    <t>R_HMR_4201</t>
  </si>
  <si>
    <t>Miscellaneous</t>
  </si>
  <si>
    <t>PRDX6|EPX|CAT|PXDNL|LPO</t>
  </si>
  <si>
    <t>R_HMR_6548</t>
  </si>
  <si>
    <t>PIK3C2A|PIK3C2B|PIK3C2G|PIK3R5</t>
  </si>
  <si>
    <t>R_HMR_4975</t>
  </si>
  <si>
    <t>SLC5A9</t>
  </si>
  <si>
    <t>R_HMR_8608</t>
  </si>
  <si>
    <t>DAO</t>
  </si>
  <si>
    <t>R_HMR_6377</t>
  </si>
  <si>
    <t>SLC6A15|SLC1A5|SLC1A4|SLC38A4|SLC6A19</t>
  </si>
  <si>
    <t>R_HMR_8566</t>
  </si>
  <si>
    <t>CYP1B1|CYP1A1|CYP1A2|CYP2C19</t>
  </si>
  <si>
    <t>R_HMR_6984</t>
  </si>
  <si>
    <t>PLOD3|COLGALT2</t>
  </si>
  <si>
    <t>R_HMR_1484</t>
  </si>
  <si>
    <t>TM7SF2</t>
  </si>
  <si>
    <t>R_HMR_0783</t>
  </si>
  <si>
    <t>PLPP1</t>
  </si>
  <si>
    <t>R_HMR_2441</t>
  </si>
  <si>
    <t>GPX7|PRDX6|GPX4|GPX2|GPX6|GPX3|GPX5|GPX1</t>
  </si>
  <si>
    <t>R_HMR_8375</t>
  </si>
  <si>
    <t>MANSC1|CHIT1|CHIA</t>
  </si>
  <si>
    <t>R_HMR_7757</t>
  </si>
  <si>
    <t>DBI</t>
  </si>
  <si>
    <t>R_HMR_8319</t>
  </si>
  <si>
    <t>FUT3</t>
  </si>
  <si>
    <t>R_HMR_5990</t>
  </si>
  <si>
    <t>SLC12A7|SLC12A4|SLC12A5|SLC12A6</t>
  </si>
  <si>
    <t>R_HMR_7970</t>
  </si>
  <si>
    <t>HSD17B7</t>
  </si>
  <si>
    <t>R_HMR_4398</t>
  </si>
  <si>
    <t>DERA</t>
  </si>
  <si>
    <t>R_HMR_4910</t>
  </si>
  <si>
    <t>SLC17A2|SLC17A3|SLC17A1|SLC34A1|SLC17A4|SLC34A2</t>
  </si>
  <si>
    <t>R_HMR_8092</t>
  </si>
  <si>
    <t>MAOB|MAOA</t>
  </si>
  <si>
    <t>R_HMR_5399</t>
  </si>
  <si>
    <t>AGL</t>
  </si>
  <si>
    <t>R_HMR_3873</t>
  </si>
  <si>
    <t>CPS1</t>
  </si>
  <si>
    <t>R_HMR_0622</t>
  </si>
  <si>
    <t>PTDSS2</t>
  </si>
  <si>
    <t>R_HMR_6395</t>
  </si>
  <si>
    <t>CYBRD1</t>
  </si>
  <si>
    <t>R_HMR_4444</t>
  </si>
  <si>
    <t>MTHFD2</t>
  </si>
  <si>
    <t>R_HMR_6060</t>
  </si>
  <si>
    <t>SLCO1A2</t>
  </si>
  <si>
    <t>R_HMR_3484</t>
  </si>
  <si>
    <t>PHYH</t>
  </si>
  <si>
    <t>R_HMR_6560</t>
  </si>
  <si>
    <t>INPP5A|INPP5J</t>
  </si>
  <si>
    <t>R_HMR_8503</t>
  </si>
  <si>
    <t>ALDH3B1|ALDH3A2|ALDH3A1|ALDH3B2|ALDH9A1|ALDH7A1|ALDH1A3</t>
  </si>
  <si>
    <t>R_HMR_6532</t>
  </si>
  <si>
    <t>SLC4A8|SLC26A6</t>
  </si>
  <si>
    <t>R_HMR_6564</t>
  </si>
  <si>
    <t>MINPP1</t>
  </si>
  <si>
    <t>R_HMR_4285</t>
  </si>
  <si>
    <t>Glutamate and glutamine metabolism</t>
  </si>
  <si>
    <t>ALDH5A1|KIAA0319</t>
  </si>
  <si>
    <t>R_HMR_5432</t>
  </si>
  <si>
    <t>SLC4A7</t>
  </si>
  <si>
    <t>R_HMR_6565</t>
  </si>
  <si>
    <t>INPP5A|INPP5D|INPP5J</t>
  </si>
  <si>
    <t>R_HMR_5122</t>
  </si>
  <si>
    <t>SLC25A22|SLC25A18</t>
  </si>
  <si>
    <t>R_HMR_0795</t>
  </si>
  <si>
    <t>SMPD3|SMPD2|SMPD1</t>
  </si>
  <si>
    <t>R_HMR_3142</t>
  </si>
  <si>
    <t>Beta oxidation of even-chain fatty acids (mitochondrial)</t>
  </si>
  <si>
    <t>ACADM|ACAD9</t>
  </si>
  <si>
    <t>R_HMR_7588</t>
  </si>
  <si>
    <t>GNPAT</t>
  </si>
  <si>
    <t>R_HMR_4606</t>
  </si>
  <si>
    <t>CARNS1</t>
  </si>
  <si>
    <t>R_HMR_0716</t>
  </si>
  <si>
    <t>ASAH1|ACER1|ACER2</t>
  </si>
  <si>
    <t>R_HMR_6244</t>
  </si>
  <si>
    <t>SLC6A4</t>
  </si>
  <si>
    <t>R_HMR_7881</t>
  </si>
  <si>
    <t>NME1-NME2|NME1</t>
  </si>
  <si>
    <t>R_HMR_0888</t>
  </si>
  <si>
    <t>FUT5|FUT6|FUT3|FUT9</t>
  </si>
  <si>
    <t>R_HMR_8877</t>
  </si>
  <si>
    <t>SLC5A1</t>
  </si>
  <si>
    <t>R_HMR_1853</t>
  </si>
  <si>
    <t>Bile acid recycling</t>
  </si>
  <si>
    <t>ABCC2|ABCC1</t>
  </si>
  <si>
    <t>R_HMR_3859</t>
  </si>
  <si>
    <t>LDHD|CYB5D1</t>
  </si>
  <si>
    <t>R_HMR_6355</t>
  </si>
  <si>
    <t>SLC28A3</t>
  </si>
  <si>
    <t>R_HMR_8786</t>
  </si>
  <si>
    <t>ALDH2|ALDH1B1|ALDH7A1</t>
  </si>
  <si>
    <t>R_HMR_3881</t>
  </si>
  <si>
    <t>CTH</t>
  </si>
  <si>
    <t>R_HMR_6523</t>
  </si>
  <si>
    <t>BCKDHB|DLD|PRDX6|EPX|TMEM91|PXDNL|LPO|BCKDHA|</t>
  </si>
  <si>
    <t>R_HMR_8889</t>
  </si>
  <si>
    <t>SLC6A12</t>
  </si>
  <si>
    <t>R_HMR_6527</t>
  </si>
  <si>
    <t>SLC12A7|SLC12A4|SLC12A6</t>
  </si>
  <si>
    <t>R_HMR_4125</t>
  </si>
  <si>
    <t>SLC35B4</t>
  </si>
  <si>
    <t>R_HMR_4911</t>
  </si>
  <si>
    <t>SLC20A1|SLC20A2</t>
  </si>
  <si>
    <t>R_HMR_9613</t>
  </si>
  <si>
    <t>SLC6A11</t>
  </si>
  <si>
    <t>R_HMR_4764</t>
  </si>
  <si>
    <t>BLVRB|BLVRA</t>
  </si>
  <si>
    <t>R_HMR_2115</t>
  </si>
  <si>
    <t>CYP2R1</t>
  </si>
  <si>
    <t>R_HMR_0862</t>
  </si>
  <si>
    <t>FUT5|FUT6|FUT3</t>
  </si>
  <si>
    <t>R_HMR_3811</t>
  </si>
  <si>
    <t>ASS1</t>
  </si>
  <si>
    <t>R_HMR_2512</t>
  </si>
  <si>
    <t>EHHADH|HSD17B4</t>
  </si>
  <si>
    <t>R_HMR_6386</t>
  </si>
  <si>
    <t>SLC37A4</t>
  </si>
  <si>
    <t>R_HMR_1473</t>
  </si>
  <si>
    <t>LSS</t>
  </si>
  <si>
    <t>R_HMR_3825</t>
  </si>
  <si>
    <t>SLC25A13|SLC25A12</t>
  </si>
  <si>
    <t>R_HMR_6524</t>
  </si>
  <si>
    <t>SLC12A3</t>
  </si>
  <si>
    <t>R_HMR_4847</t>
  </si>
  <si>
    <t>SLC29A2</t>
  </si>
  <si>
    <t>R_HMR_4145</t>
  </si>
  <si>
    <t>CS</t>
  </si>
  <si>
    <t>R_HMR_1849</t>
  </si>
  <si>
    <t>ABCB11|ABCC3</t>
  </si>
  <si>
    <t>R_HMR_0448</t>
  </si>
  <si>
    <t>GK5|GK2|GK|GK3P</t>
  </si>
  <si>
    <t>R_HMR_6725</t>
  </si>
  <si>
    <t>GOT1|GOT2|TAT</t>
  </si>
  <si>
    <t>R_HMR_4288</t>
  </si>
  <si>
    <t>AASS</t>
  </si>
  <si>
    <t>R_HMR_3901</t>
  </si>
  <si>
    <t>GNMT</t>
  </si>
  <si>
    <t>R_HMR_5987</t>
  </si>
  <si>
    <t>SLC11A1|SLC11A2|SLC40A1</t>
  </si>
  <si>
    <t>R_HMR_8360</t>
  </si>
  <si>
    <t>CAT</t>
  </si>
  <si>
    <t>R_HMR_8606</t>
  </si>
  <si>
    <t>AOC1|AOC2</t>
  </si>
  <si>
    <t>R_HMR_6648</t>
  </si>
  <si>
    <t>CYP1A2</t>
  </si>
  <si>
    <t>R_HMR_8911</t>
  </si>
  <si>
    <t>SLC5A3</t>
  </si>
  <si>
    <t>R_HMR_4185</t>
  </si>
  <si>
    <t>PAPSS1|PAPSS2</t>
  </si>
  <si>
    <t>R_HMR_3398</t>
  </si>
  <si>
    <t>ACAA1|HSD17B10|ACADVL|HADHA|ACADL|ACADM|ECHS1|HADHB|HADH|ACAA2|ACAD9</t>
  </si>
  <si>
    <t>R_HMR_6776</t>
  </si>
  <si>
    <t>GSTZ1</t>
  </si>
  <si>
    <t>R_HMR_4964</t>
  </si>
  <si>
    <t>SLC25A1</t>
  </si>
  <si>
    <t>R_HMR_7573</t>
  </si>
  <si>
    <t>GUSB</t>
  </si>
  <si>
    <t>R_HMR_7703</t>
  </si>
  <si>
    <t>HAO1|HAO2</t>
  </si>
  <si>
    <t>R_HMR_7162</t>
  </si>
  <si>
    <t>PNPT1</t>
  </si>
  <si>
    <t>R_HMR_4590</t>
  </si>
  <si>
    <t>DCXR</t>
  </si>
  <si>
    <t>R_HMR_3892</t>
  </si>
  <si>
    <t>GLS</t>
  </si>
  <si>
    <t>R_HMR_4271</t>
  </si>
  <si>
    <t>NNT</t>
  </si>
  <si>
    <t>R_HMR_7205</t>
  </si>
  <si>
    <t>B3GAT1|B3GAT2</t>
  </si>
  <si>
    <t>R_HMR_7438</t>
  </si>
  <si>
    <t>C1GALT1|C1GALT1C1</t>
  </si>
  <si>
    <t>R_HMR_2172</t>
  </si>
  <si>
    <t>OLAH|FASN</t>
  </si>
  <si>
    <t>R_HMR_3211</t>
  </si>
  <si>
    <t>ACADM</t>
  </si>
  <si>
    <t>R_HMR_1797</t>
  </si>
  <si>
    <t>CYP2E1|CYP27A1</t>
  </si>
  <si>
    <t>R_HMR_4691</t>
  </si>
  <si>
    <t>SLC6A12|SLC6A11</t>
  </si>
  <si>
    <t>R_HMR_1667</t>
  </si>
  <si>
    <t>BAAT</t>
  </si>
  <si>
    <t>R_HMR_4101</t>
  </si>
  <si>
    <t>PCK1</t>
  </si>
  <si>
    <t>R_HMR_3829</t>
  </si>
  <si>
    <t>GOT1|GOT1L1</t>
  </si>
  <si>
    <t>R_HMR_7942</t>
  </si>
  <si>
    <t>HSD11B1</t>
  </si>
  <si>
    <t>R_HMR_0906</t>
  </si>
  <si>
    <t>GCNT2</t>
  </si>
  <si>
    <t>R_HMR_5105</t>
  </si>
  <si>
    <t>SLC25A15|SLC25A2</t>
  </si>
  <si>
    <t>R_HMR_5259</t>
  </si>
  <si>
    <t>CTSA|CTSZ|CTSH|CTSC|CTSD|CTSL|CTSV|CTSK|CTSB|TPP1|CTSW|CTSF|CTSE|CTSO</t>
  </si>
  <si>
    <t>R_HMR_4740</t>
  </si>
  <si>
    <t>MOXD1|DBH</t>
  </si>
  <si>
    <t>R_HMR_0825</t>
  </si>
  <si>
    <t>Glycosphingolipid biosynthesis-ganglio series</t>
  </si>
  <si>
    <t>NEU2|NEU3|NEU4|NEU1</t>
  </si>
  <si>
    <t>R_HMR_2440</t>
  </si>
  <si>
    <t>ALOX15</t>
  </si>
  <si>
    <t>R_HMR_2014</t>
  </si>
  <si>
    <t>AKR1D1</t>
  </si>
  <si>
    <t>R_HMR_8847</t>
  </si>
  <si>
    <t>SLCO1A2|SLCO1B3|SLCO1B1|SLCO2B1</t>
  </si>
  <si>
    <t>R_HMR_4951</t>
  </si>
  <si>
    <t>AQP9</t>
  </si>
  <si>
    <t>R_HMR_1704</t>
  </si>
  <si>
    <t>ACOX2</t>
  </si>
  <si>
    <t>R_HMR_5335</t>
  </si>
  <si>
    <t>SLC38A3</t>
  </si>
  <si>
    <t>R_HMR_4999</t>
  </si>
  <si>
    <t>SLC22A2|SLC22A3|SLC22A1</t>
  </si>
  <si>
    <t>R_HMR_8796</t>
  </si>
  <si>
    <t>GLYAT</t>
  </si>
  <si>
    <t>R_HMR_4390</t>
  </si>
  <si>
    <t>ALPL|ALPP|ALPG|ALPI</t>
  </si>
  <si>
    <t>R_HMR_7161</t>
  </si>
  <si>
    <t>POLR2J|POLR3B|RIPOR1|POLR2B|POLR1A|POLR2E|POLRMT|POLR2F|POLR2I|MTPAP|PAPOLG|POLR3GL|POLR3F|POLR1E|POLR2D|POLR3A|POLR2H|TENT2|POLR2G|POLR1C|POLR2A|POLR1D|PAPOLB</t>
  </si>
  <si>
    <t>R_HMR_4282</t>
  </si>
  <si>
    <t>ALDH6A1</t>
  </si>
  <si>
    <t>R_HMR_3809</t>
  </si>
  <si>
    <t>OTC</t>
  </si>
  <si>
    <t>R_HMR_7281</t>
  </si>
  <si>
    <t>ALG10|ALG10B</t>
  </si>
  <si>
    <t>R_HMR_3890</t>
  </si>
  <si>
    <t>GLUL|LGSN</t>
  </si>
  <si>
    <t>R_HMR_3993</t>
  </si>
  <si>
    <t>NOS2|NOS1|NOS3</t>
  </si>
  <si>
    <t>R_HMR_7612</t>
  </si>
  <si>
    <t>PLA2G7</t>
  </si>
  <si>
    <t>R_HMR_0453</t>
  </si>
  <si>
    <t>AKR1B1|AKR1A1|ADH6|ADH1A|ADH7|ADH1B|ADH5|AKR1B10|ADH4|ADH1C</t>
  </si>
  <si>
    <t>R_HMR_8021</t>
  </si>
  <si>
    <t>PIPOX</t>
  </si>
  <si>
    <t>R_HMR_4912</t>
  </si>
  <si>
    <t>SLC20A1|SLC20A2|SLC34A3</t>
  </si>
  <si>
    <t>R_HMR_0861</t>
  </si>
  <si>
    <t>ST3GAL3</t>
  </si>
  <si>
    <t>R_HMR_8512</t>
  </si>
  <si>
    <t>LDHD</t>
  </si>
  <si>
    <t>R_HMR_4519</t>
  </si>
  <si>
    <t>XDH</t>
  </si>
  <si>
    <t>R_HMR_8049</t>
  </si>
  <si>
    <t>CYP2C8</t>
  </si>
  <si>
    <t>R_HMR_1531</t>
  </si>
  <si>
    <t>CYP27A1</t>
  </si>
  <si>
    <t>R_HMR_6716</t>
  </si>
  <si>
    <t>IDO1</t>
  </si>
  <si>
    <t>R_HMR_4596</t>
  </si>
  <si>
    <t>AADAT</t>
  </si>
  <si>
    <t>R_HMR_2128</t>
  </si>
  <si>
    <t>CYP24A1</t>
  </si>
  <si>
    <t>R_HMR_8892</t>
  </si>
  <si>
    <t>ATP4A|ATP4B</t>
  </si>
  <si>
    <t>R_HMR_5391</t>
  </si>
  <si>
    <t>TAT</t>
  </si>
  <si>
    <t>R_HMR_8210</t>
  </si>
  <si>
    <t>GALC</t>
  </si>
  <si>
    <t>R_HMR_3861</t>
  </si>
  <si>
    <t>GOT1</t>
  </si>
  <si>
    <t>R_HMR_3847</t>
  </si>
  <si>
    <t>GCAT</t>
  </si>
  <si>
    <t>R_HMR_6218</t>
  </si>
  <si>
    <t>SLCO2A1</t>
  </si>
  <si>
    <t>R_HMR_3916</t>
  </si>
  <si>
    <t>FOLR1|FOLR3</t>
  </si>
  <si>
    <t>R_HMR_8171</t>
  </si>
  <si>
    <t>ST8SIA5</t>
  </si>
  <si>
    <t>R_HMR_3989</t>
  </si>
  <si>
    <t>CAPN3|GAA|GANC</t>
  </si>
  <si>
    <t>R_HMR_4690</t>
  </si>
  <si>
    <t>GAD1|GAD2</t>
  </si>
  <si>
    <t>R_HMR_6969</t>
  </si>
  <si>
    <t>ASPA|ACY3</t>
  </si>
  <si>
    <t>R_HMR_7503</t>
  </si>
  <si>
    <t>HEXB|HYAL4|HYAL1|HYAL3|HEXA</t>
  </si>
  <si>
    <t>R_HMR_0860</t>
  </si>
  <si>
    <t>B3GALT1|B3GALT5</t>
  </si>
  <si>
    <t>R_HMR_6838</t>
  </si>
  <si>
    <t>SULT1B1|SULT1C2</t>
  </si>
  <si>
    <t>R_HMR_8242</t>
  </si>
  <si>
    <t>SMPD3</t>
  </si>
  <si>
    <t>R_HMR_1659</t>
  </si>
  <si>
    <t>IDH3G|PDZD4|ABCD1|SLC6A8|PNCK|DUSP9|SSR4|BCAP31</t>
  </si>
  <si>
    <t>R_HMR_4623</t>
  </si>
  <si>
    <t>H6PD|PGLS</t>
  </si>
  <si>
    <t>R_HMR_5332</t>
  </si>
  <si>
    <t>SLC17A7</t>
  </si>
  <si>
    <t>R_HMR_0941</t>
  </si>
  <si>
    <t>CYP4A11</t>
  </si>
  <si>
    <t>R_HMR_8221</t>
  </si>
  <si>
    <t>FUT1|FUT2</t>
  </si>
  <si>
    <t>R_HMR_7180</t>
  </si>
  <si>
    <t>GCNT3|GCNT4|GCNT1</t>
  </si>
  <si>
    <t>R_HMR_4697</t>
  </si>
  <si>
    <t>ALDH7A1</t>
  </si>
  <si>
    <t>R_HMR_3925</t>
  </si>
  <si>
    <t>QDPR</t>
  </si>
  <si>
    <t>R_HMR_6741</t>
  </si>
  <si>
    <t>DBH</t>
  </si>
  <si>
    <t>R_HMR_6530</t>
  </si>
  <si>
    <t>SLC26A6</t>
  </si>
  <si>
    <t>R_HMR_8393</t>
  </si>
  <si>
    <t>PIGF|PIGG</t>
  </si>
  <si>
    <t>R_HMR_4242</t>
  </si>
  <si>
    <t>GCDH</t>
  </si>
  <si>
    <t>R_HMR_6380</t>
  </si>
  <si>
    <t>SLC38A5|SLC38A1|SLC38A2|SLC38A4</t>
  </si>
  <si>
    <t>R_HMR_4093</t>
  </si>
  <si>
    <t>ACOT12</t>
  </si>
  <si>
    <t>R_HMR_8206</t>
  </si>
  <si>
    <t>GAL3ST1</t>
  </si>
  <si>
    <t>R_HMR_7769</t>
  </si>
  <si>
    <t>SLC25A26</t>
  </si>
  <si>
    <t>R_HMR_4191</t>
  </si>
  <si>
    <t>AZIN2</t>
  </si>
  <si>
    <t>R_HMR_6059</t>
  </si>
  <si>
    <t>SLC19A2|SLC19A3</t>
  </si>
  <si>
    <t>R_HMR_1878</t>
  </si>
  <si>
    <t>SLCO1A2|SLCO4A1|SLCO1B3|SLCO1B1</t>
  </si>
  <si>
    <t>R_HMR_3769</t>
  </si>
  <si>
    <t>IVD</t>
  </si>
  <si>
    <t>R_HMR_3792</t>
  </si>
  <si>
    <t>AGXT2|ABAT</t>
  </si>
  <si>
    <t>R_HMR_7957</t>
  </si>
  <si>
    <t>CYP3A43</t>
  </si>
  <si>
    <t>R_HMR_1969</t>
  </si>
  <si>
    <t>SULT1E1</t>
  </si>
  <si>
    <t>R_HMR_5129</t>
  </si>
  <si>
    <t>SLC28A2|SLC28A3</t>
  </si>
  <si>
    <t>R_HMR_6247</t>
  </si>
  <si>
    <t>SLC22A2|SLC22A3|SLCO2A1|SLC22A1</t>
  </si>
  <si>
    <t>R_HMR_4350</t>
  </si>
  <si>
    <t>BABAM2|RBKS</t>
  </si>
  <si>
    <t>R_HMR_4700</t>
  </si>
  <si>
    <t>PDPR|DMGDH</t>
  </si>
  <si>
    <t>R_HMR_6638</t>
  </si>
  <si>
    <t>HSD17B6|RDH5|RDH16|SDR16C5|DHRS4L2</t>
  </si>
  <si>
    <t>R_HMR_5308</t>
  </si>
  <si>
    <t>SLC6A15|SLC1A5|SLC38A1|SLC38A2|SLC38A4|SLC6A19</t>
  </si>
  <si>
    <t>R_HMR_5041</t>
  </si>
  <si>
    <t>SLC28A2</t>
  </si>
  <si>
    <t>R_HMR_3750</t>
  </si>
  <si>
    <t>GLYAT|GLYATL1</t>
  </si>
  <si>
    <t>R_HMR_7974</t>
  </si>
  <si>
    <t>SULT2A1</t>
  </si>
  <si>
    <t>R_HMR_8052</t>
  </si>
  <si>
    <t>CYP2C9</t>
  </si>
  <si>
    <t>R_HMR_6727</t>
  </si>
  <si>
    <t>MIF</t>
  </si>
  <si>
    <t>R_HMR_4582</t>
  </si>
  <si>
    <t>GATM</t>
  </si>
  <si>
    <t>R_HMR_0867</t>
  </si>
  <si>
    <t>ABO</t>
  </si>
  <si>
    <t>R_HMR_3751</t>
  </si>
  <si>
    <t>ACADS|ACADSB</t>
  </si>
  <si>
    <t>R_HMR_6375</t>
  </si>
  <si>
    <t>SLC6A15|SLC38A1|SLC38A2|SLC38A4|SLC6A19</t>
  </si>
  <si>
    <t>R_HMR_3940</t>
  </si>
  <si>
    <t>PAH</t>
  </si>
  <si>
    <t>R_HMR_8150</t>
  </si>
  <si>
    <t>B3GALT5</t>
  </si>
  <si>
    <t>R_HMR_7701</t>
  </si>
  <si>
    <t>DUOX1|DUOX2</t>
  </si>
  <si>
    <t>R_HMR_4268</t>
  </si>
  <si>
    <t>NADK|NADK2</t>
  </si>
  <si>
    <t>R_HMR_0673</t>
  </si>
  <si>
    <t>AGK</t>
  </si>
  <si>
    <t>R_HMR_5145</t>
  </si>
  <si>
    <t>FARS2</t>
  </si>
  <si>
    <t>R_HMR_2551</t>
  </si>
  <si>
    <t>LTA4H</t>
  </si>
  <si>
    <t>R_HMR_7958</t>
  </si>
  <si>
    <t>CYP3A7</t>
  </si>
  <si>
    <t>R_HMR_2046</t>
  </si>
  <si>
    <t>CYP3A4</t>
  </si>
  <si>
    <t>R_HMR_0634</t>
  </si>
  <si>
    <t>LCAT</t>
  </si>
  <si>
    <t>R_HMR_4338</t>
  </si>
  <si>
    <t>MTHFD1</t>
  </si>
  <si>
    <t>R_HMR_8604</t>
  </si>
  <si>
    <t>AOC1|MAOB|AOC3|AOC2|MAOA</t>
  </si>
  <si>
    <t>R_HMR_3822</t>
  </si>
  <si>
    <t>ALDH4A1</t>
  </si>
  <si>
    <t>R_HMR_0744</t>
  </si>
  <si>
    <t>SPHK2|SPHK1</t>
  </si>
  <si>
    <t>R_HMR_4321</t>
  </si>
  <si>
    <t>SLC2A9|SLC2A11|SLC2A8|SLC2A5|SLC2A2|SLC2A7</t>
  </si>
  <si>
    <t>R_HMR_7606</t>
  </si>
  <si>
    <t>ENPP6</t>
  </si>
  <si>
    <t>R_HMR_4257</t>
  </si>
  <si>
    <t>NMNAT2|NMNAT3|NMNAT1</t>
  </si>
  <si>
    <t>R_HMR_5021</t>
  </si>
  <si>
    <t>SLC23A2|SLC23A1</t>
  </si>
  <si>
    <t>R_HMR_5320</t>
  </si>
  <si>
    <t>SLC38A1|SLC38A2|SLC38A4|SLC6A19</t>
  </si>
  <si>
    <t>R_HMR_8564</t>
  </si>
  <si>
    <t>AADAT|KYAT3|KYAT1</t>
  </si>
  <si>
    <t>R_HMR_0155</t>
  </si>
  <si>
    <t>SLC27A6|SLC27A1|SLC27A3|FABP1|FABP5|SLC27A4|FABP4|FABP12</t>
  </si>
  <si>
    <t>R_HMR_7734</t>
  </si>
  <si>
    <t>SLC5A7</t>
  </si>
  <si>
    <t>R_HMR_4000</t>
  </si>
  <si>
    <t>GUCY1B1|GUCY2C|ADCY2|GUCY2F|ADCY7|ADCY4|GUCY2D|ADCY3|ADCY10|GUCY1A2|ADCY8|NPR2|ADCY9|GUCY1A1|ADCY1|NPR1|ADCY5|ADCY6</t>
  </si>
  <si>
    <t>R_HMR_5450</t>
  </si>
  <si>
    <t>SLC5A9|SLC5A2|SLC5A12|SLC5A11</t>
  </si>
  <si>
    <t>R_HMR_7633</t>
  </si>
  <si>
    <t>SLC18A1|SLC18A2</t>
  </si>
  <si>
    <t>R_HMR_4580</t>
  </si>
  <si>
    <t>AICDA|CDA|APOBEC4</t>
  </si>
  <si>
    <t>R_HMR_6743</t>
  </si>
  <si>
    <t>PNMT</t>
  </si>
  <si>
    <t>R_HMR_6635</t>
  </si>
  <si>
    <t>DGAT2|RBP1|LRAT|DGAT1</t>
  </si>
  <si>
    <t>R_HMR_5388</t>
  </si>
  <si>
    <t>ADI1</t>
  </si>
  <si>
    <t>R_HMR_1943</t>
  </si>
  <si>
    <t>CYP7B1</t>
  </si>
  <si>
    <t>R_HMR_7229</t>
  </si>
  <si>
    <t>NAGLU</t>
  </si>
  <si>
    <t>R_HMR_4105</t>
  </si>
  <si>
    <t>MLYCD</t>
  </si>
  <si>
    <t>R_HMR_6726</t>
  </si>
  <si>
    <t>HPD</t>
  </si>
  <si>
    <t>R_HMR_3744</t>
  </si>
  <si>
    <t>BCAT2</t>
  </si>
  <si>
    <t>R_HMR_2583</t>
  </si>
  <si>
    <t>PTGES2|PTGES</t>
  </si>
  <si>
    <t>R_HMR_6098</t>
  </si>
  <si>
    <t>SLCO1A2|SLCO4A1|SLCO1B3|SLCO1B1|SLCO1C1</t>
  </si>
  <si>
    <t>R_HMR_4741</t>
  </si>
  <si>
    <t>HIBCH</t>
  </si>
  <si>
    <t>R_HMR_4752</t>
  </si>
  <si>
    <t>CPOX</t>
  </si>
  <si>
    <t>R_HMR_9198</t>
  </si>
  <si>
    <t>SLC2A9</t>
  </si>
  <si>
    <t>R_HMR_3787</t>
  </si>
  <si>
    <t>OXCT1|OXCT2</t>
  </si>
  <si>
    <t>R_HMR_4599</t>
  </si>
  <si>
    <t>OGDH|DHTKD1|OGDHL</t>
  </si>
  <si>
    <t>R_HMR_4518</t>
  </si>
  <si>
    <t>GDA</t>
  </si>
  <si>
    <t>R_HMR_3889</t>
  </si>
  <si>
    <t>OPLAH</t>
  </si>
  <si>
    <t>R_HMR_0649</t>
  </si>
  <si>
    <t>PHOSPHO1</t>
  </si>
  <si>
    <t>R_HMR_4423</t>
  </si>
  <si>
    <t>AOC1|AOC3|AOC2</t>
  </si>
  <si>
    <t>R_HMR_7491</t>
  </si>
  <si>
    <t>CHST12|CHST11</t>
  </si>
  <si>
    <t>R_HMR_0653</t>
  </si>
  <si>
    <t>PEMT</t>
  </si>
  <si>
    <t>R_HMR_7271</t>
  </si>
  <si>
    <t>DPM1|DPM3</t>
  </si>
  <si>
    <t>R_HMR_0746</t>
  </si>
  <si>
    <t>PLPP1|LPIN2|LPIN1|PLPP2|PLPP3</t>
  </si>
  <si>
    <t>R_HMR_6419</t>
  </si>
  <si>
    <t>BCKDHB|BCKDHA</t>
  </si>
  <si>
    <t>R_HMR_4840</t>
  </si>
  <si>
    <t>AKR1C4</t>
  </si>
  <si>
    <t>R_HMR_8076</t>
  </si>
  <si>
    <t>SLC4A7|SLC4A4|SLC4A5</t>
  </si>
  <si>
    <t>R_HMR_4956</t>
  </si>
  <si>
    <t>SLC12A2|SLC12A1</t>
  </si>
  <si>
    <t>R_HMR_4513</t>
  </si>
  <si>
    <t>DCK</t>
  </si>
  <si>
    <t>R_HMR_4228</t>
  </si>
  <si>
    <t>HAAO</t>
  </si>
  <si>
    <t>R_HMR_7228</t>
  </si>
  <si>
    <t>HGSNAT</t>
  </si>
  <si>
    <t>R_HMR_7428</t>
  </si>
  <si>
    <t>MAN2B1|MAN2C1</t>
  </si>
  <si>
    <t>R_HMR_7146</t>
  </si>
  <si>
    <t>MOCS2</t>
  </si>
  <si>
    <t>R_HMR_3939</t>
  </si>
  <si>
    <t>ALAS1|ALAS2|CPNE7</t>
  </si>
  <si>
    <t>R_HMR_5342</t>
  </si>
  <si>
    <t>SLC17A7|SLC17A3</t>
  </si>
  <si>
    <t>R_HMR_8162</t>
  </si>
  <si>
    <t>ST8SIA1</t>
  </si>
  <si>
    <t>R_HMR_4020</t>
  </si>
  <si>
    <t>GUK1</t>
  </si>
  <si>
    <t>R_HMR_5448</t>
  </si>
  <si>
    <t>SLC4A4|SLC4A5</t>
  </si>
  <si>
    <t>R_HMR_4514</t>
  </si>
  <si>
    <t>AICDA|CDA</t>
  </si>
  <si>
    <t>R_HMR_5322</t>
  </si>
  <si>
    <t>SLC6A7|SLC6A15|SLC38A1|SLC38A2|SLC38A4|SLC6A20</t>
  </si>
  <si>
    <t>R_HMR_8040</t>
  </si>
  <si>
    <t>CYP2A13|CYP2A7</t>
  </si>
  <si>
    <t>R_HMR_6924</t>
  </si>
  <si>
    <t>ALOXE3</t>
  </si>
  <si>
    <t>R_HMR_4547</t>
  </si>
  <si>
    <t>ASMT</t>
  </si>
  <si>
    <t>R_HMR_0457</t>
  </si>
  <si>
    <t>GLYCTK</t>
  </si>
  <si>
    <t>R_HMR_1093</t>
  </si>
  <si>
    <t>ALOX5|ALOX12</t>
  </si>
  <si>
    <t>R_HMR_0718</t>
  </si>
  <si>
    <t>L2HGDH</t>
  </si>
  <si>
    <t>R_HMR_5087</t>
  </si>
  <si>
    <t>SLC7A2|SLC7A8|SLC7A5|SLC36A1|SLC7A1|SLC43A1|SLC7A7|SLC7A3|SLC43A2</t>
  </si>
  <si>
    <t>R_HMR_7326</t>
  </si>
  <si>
    <t>MGAT3</t>
  </si>
  <si>
    <t>R_HMR_4308</t>
  </si>
  <si>
    <t>ISYNA1</t>
  </si>
  <si>
    <t>R_HMR_4160</t>
  </si>
  <si>
    <t>GCH1</t>
  </si>
  <si>
    <t>R_HMR_6101</t>
  </si>
  <si>
    <t>SLCO1A2|SLCO4A1|SLCO2A1|SLCO3A1</t>
  </si>
  <si>
    <t>R_HMR_6992</t>
  </si>
  <si>
    <t>CYP3A43|CYP3A5|CYP2C18|CYP1B1|CYP2C9|CYP2C8|CYP1A1|CYP3A4|CYP3A7|CYP2C19</t>
  </si>
  <si>
    <t>R_HMR_3998</t>
  </si>
  <si>
    <t>ENTPD2|ENTPD1|ENTPD3|CANT1|ENTPD5|ENTPD8|ENTPD4|ENTPD6</t>
  </si>
  <si>
    <t>R_HMR_6544</t>
  </si>
  <si>
    <t>PIKFYVE</t>
  </si>
  <si>
    <t>R_HMR_8556</t>
  </si>
  <si>
    <t>CYP4F12</t>
  </si>
  <si>
    <t>R_HMR_4696</t>
  </si>
  <si>
    <t>CHDH</t>
  </si>
  <si>
    <t>R_HMR_0855</t>
  </si>
  <si>
    <t>ST8SIA5|ST8SIA1</t>
  </si>
  <si>
    <t>R_HMR_4406</t>
  </si>
  <si>
    <t>PPAT</t>
  </si>
  <si>
    <t>R_HMR_6129</t>
  </si>
  <si>
    <t>SLCO1A2|SLCO4A1|SLCO1B3|SLCO1B1|SLCO2B1|SLCO1C1|SLCO3A1</t>
  </si>
  <si>
    <t>R_HMR_1448</t>
  </si>
  <si>
    <t>PMVK</t>
  </si>
  <si>
    <t>R_HMR_6384</t>
  </si>
  <si>
    <t>SLC38A5|SLC38A2</t>
  </si>
  <si>
    <t>R_HMR_8825</t>
  </si>
  <si>
    <t>PIK3C2A|PIK3C2B|PIK3C2G</t>
  </si>
  <si>
    <t>R_HMR_3852</t>
  </si>
  <si>
    <t>AOC3</t>
  </si>
  <si>
    <t>R_HMR_1862</t>
  </si>
  <si>
    <t>SLC10A1|SLC10A2</t>
  </si>
  <si>
    <t>R_HMR_7689</t>
  </si>
  <si>
    <t>SULT1A1|SULT1A2</t>
  </si>
  <si>
    <t>R_HMR_0463</t>
  </si>
  <si>
    <t>PLA2G10|PLA2G3|PLA2G4C|PLA2G4A|PLA2G2D|PLA2G12A|PLA2G5|PLA2G2F|PLA2G4D|PLB1|PLA2G4F|JMJD7-PLA2G4B|PLA2G1B|PLAAT3|PLA2G6|PLA2G4E|PLA2G2A|PLA2G2E</t>
  </si>
  <si>
    <t>R_HMR_7061</t>
  </si>
  <si>
    <t>CYP2D6|CYP2E1|CYP2A13|CYP2A7|CYP2A6</t>
  </si>
  <si>
    <t>R_HMR_7279</t>
  </si>
  <si>
    <t>ALG6</t>
  </si>
  <si>
    <t>R_HMR_4939</t>
  </si>
  <si>
    <t>SLC13A2</t>
  </si>
  <si>
    <t>R_HMR_6542</t>
  </si>
  <si>
    <t>PIK3C3</t>
  </si>
  <si>
    <t>R_HMR_2511</t>
  </si>
  <si>
    <t>EHHADH</t>
  </si>
  <si>
    <t>R_HMR_0604</t>
  </si>
  <si>
    <t>DGKG|DGKA|DGKD|DGKH|DGKB|DGKQ|DGKZ|DGKE|DGKI</t>
  </si>
  <si>
    <t>R_HMR_3908</t>
  </si>
  <si>
    <t>CDO1</t>
  </si>
  <si>
    <t>R_HMR_6918</t>
  </si>
  <si>
    <t>UQCRC1|UQCR11|UQCRC2|UQCRB|UQCRQ|UQCRFS1|UQCRH|CYC1|UQCR10|MT-CYB</t>
  </si>
  <si>
    <t>R_HMR_8389</t>
  </si>
  <si>
    <t>PIGZ</t>
  </si>
  <si>
    <t>R_HMR_4400</t>
  </si>
  <si>
    <t>GFUS</t>
  </si>
  <si>
    <t>R_HMR_6552</t>
  </si>
  <si>
    <t>SYNJ2|OCRL|INPP5E|SYNJ1|INPP5B</t>
  </si>
  <si>
    <t>R_HMR_7186</t>
  </si>
  <si>
    <t>PIGL</t>
  </si>
  <si>
    <t>R_HMR_4644</t>
  </si>
  <si>
    <t>TYMS</t>
  </si>
  <si>
    <t>R_HMR_1737</t>
  </si>
  <si>
    <t>CYP39A1</t>
  </si>
  <si>
    <t>R_HMR_4085</t>
  </si>
  <si>
    <t>APRT</t>
  </si>
  <si>
    <t>R_HMR_4665</t>
  </si>
  <si>
    <t>AMT</t>
  </si>
  <si>
    <t>R_HMR_4299</t>
  </si>
  <si>
    <t>GNPDA1|GNPDA2</t>
  </si>
  <si>
    <t>R_HMR_0633</t>
  </si>
  <si>
    <t>PNPLA6|PLA2G15|LGALS13|CLC|PLA2G4A|LYPLA1|PNPLA7|PNPLA8|PLB1|ASPG|CLCF1</t>
  </si>
  <si>
    <t>R_HMR_5022</t>
  </si>
  <si>
    <t>RHAG|RHBG|RHCG</t>
  </si>
  <si>
    <t>R_HMR_5550</t>
  </si>
  <si>
    <t>SLC7A9|SLC3A1</t>
  </si>
  <si>
    <t>R_HMR_3899</t>
  </si>
  <si>
    <t>GPT</t>
  </si>
  <si>
    <t>R_HMR_3522</t>
  </si>
  <si>
    <t>Beta oxidation of branched-chain fatty acids (mitochondrial)</t>
  </si>
  <si>
    <t>ACADL|ACADM</t>
  </si>
  <si>
    <t>R_HMR_7265</t>
  </si>
  <si>
    <t>ALG14</t>
  </si>
  <si>
    <t>R_HMR_4283</t>
  </si>
  <si>
    <t>ALDH3B1|ALDH3A1|ALDH3B2|ALDH1A3</t>
  </si>
  <si>
    <t>R_HMR_4328</t>
  </si>
  <si>
    <t>LAP3|NPEPPS|ANPEP</t>
  </si>
  <si>
    <t>R_HMR_3920</t>
  </si>
  <si>
    <t>PON1|PON3|PON2</t>
  </si>
  <si>
    <t>R_HMR_2546</t>
  </si>
  <si>
    <t>DHRS4|CBR1|CBR3</t>
  </si>
  <si>
    <t>R_HMR_4290</t>
  </si>
  <si>
    <t>ENTPD1|ENTPD3|ENTPD8</t>
  </si>
  <si>
    <t>R_HMR_4198</t>
  </si>
  <si>
    <t>AGXT</t>
  </si>
  <si>
    <t>R_HMR_0610</t>
  </si>
  <si>
    <t>CDIPT</t>
  </si>
  <si>
    <t>R_HMR_3853</t>
  </si>
  <si>
    <t>GLO1|GLOD4</t>
  </si>
  <si>
    <t>R_HMR_6814</t>
  </si>
  <si>
    <t>CRYZ</t>
  </si>
  <si>
    <t>R_HMR_6908</t>
  </si>
  <si>
    <t>COQ5</t>
  </si>
  <si>
    <t>R_HMR_6888</t>
  </si>
  <si>
    <t>DCT</t>
  </si>
  <si>
    <t>R_HMR_0849</t>
  </si>
  <si>
    <t>ST6GALNAC2|ST3GAL5</t>
  </si>
  <si>
    <t>R_HMR_4787</t>
  </si>
  <si>
    <t>HOGA1</t>
  </si>
  <si>
    <t>R_HMR_6774</t>
  </si>
  <si>
    <t>HGD</t>
  </si>
  <si>
    <t>R_HMR_6968</t>
  </si>
  <si>
    <t>NAGS</t>
  </si>
  <si>
    <t>R_HMR_8425</t>
  </si>
  <si>
    <t>ABHD14A-ACY1|ACY1</t>
  </si>
  <si>
    <t>R_HMR_4583</t>
  </si>
  <si>
    <t>GAMT</t>
  </si>
  <si>
    <t>R_HMR_7717</t>
  </si>
  <si>
    <t>NT5M</t>
  </si>
  <si>
    <t>R_HMR_0918</t>
  </si>
  <si>
    <t>SLC35D2|SLC35B4</t>
  </si>
  <si>
    <t>R_HMR_4351</t>
  </si>
  <si>
    <t>RPIA</t>
  </si>
  <si>
    <t>R_HMR_1577</t>
  </si>
  <si>
    <t>HMGCL|HMGCLL1</t>
  </si>
  <si>
    <t>R_HMR_4546</t>
  </si>
  <si>
    <t>AANAT</t>
  </si>
  <si>
    <t>R_HMR_4418</t>
  </si>
  <si>
    <t>HPRT1</t>
  </si>
  <si>
    <t>R_HMR_4026</t>
  </si>
  <si>
    <t>CMPK2</t>
  </si>
  <si>
    <t>R_HMR_0961</t>
  </si>
  <si>
    <t>ALOX12</t>
  </si>
  <si>
    <t>R_HMR_7747</t>
  </si>
  <si>
    <t>ADPGK</t>
  </si>
  <si>
    <t>R_HMR_7327</t>
  </si>
  <si>
    <t>MGAT4A|MGAT4B|MGAT4C</t>
  </si>
  <si>
    <t>R_HMR_8427</t>
  </si>
  <si>
    <t>CKM|CKMT2|CKB|CKMT1A|CKMT1B</t>
  </si>
  <si>
    <t>R_HMR_2311</t>
  </si>
  <si>
    <t>TECR</t>
  </si>
  <si>
    <t>R_HMR_8209</t>
  </si>
  <si>
    <t>ARSA</t>
  </si>
  <si>
    <t>R_HMR_3988</t>
  </si>
  <si>
    <t>HEXB|HEXA</t>
  </si>
  <si>
    <t>R_HMR_1149</t>
  </si>
  <si>
    <t>CYP3A43|CYP2D6|CYP3A5|CYP2C18|CYP2E1|CYP19A1|CYP1B1|CYP2C9|CYP2C8|CYP1A1|CYP1A2|CYP3A4|CYP3A7|CYP4F11|CYP4Z1|CYP4F12|CYP2B6|CYP2F1|CYP2A13|CYP2A7|CYP2A6</t>
  </si>
  <si>
    <t>R_HMR_3491</t>
  </si>
  <si>
    <t>AMACR</t>
  </si>
  <si>
    <t>R_HMR_5311</t>
  </si>
  <si>
    <t>SLC6A15|SLC38A1|SLC38A2|SLC38A4</t>
  </si>
  <si>
    <t>R_HMR_8149</t>
  </si>
  <si>
    <t>B3GALNT1</t>
  </si>
  <si>
    <t>R_HMR_3971</t>
  </si>
  <si>
    <t>SLC25A10</t>
  </si>
  <si>
    <t>R_HMR_1872</t>
  </si>
  <si>
    <t>ABCB11|ABCC1|ABCC3|ABCC4|SLC51A|SLC51B</t>
  </si>
  <si>
    <t>R_HMR_6965</t>
  </si>
  <si>
    <t>DHPS</t>
  </si>
  <si>
    <t>R_HMR_1927</t>
  </si>
  <si>
    <t>COQ6|CYP2E1|CYP4V2</t>
  </si>
  <si>
    <t>R_HMR_1928</t>
  </si>
  <si>
    <t>CYP11A1</t>
  </si>
  <si>
    <t>R_HMR_8659</t>
  </si>
  <si>
    <t>SLCO1A2|SLCO1B3|SLCO1B1</t>
  </si>
  <si>
    <t>R_HMR_4207</t>
  </si>
  <si>
    <t>THTPA</t>
  </si>
  <si>
    <t>R_HMR_7656</t>
  </si>
  <si>
    <t>PPIP5K2|PPIP5K1</t>
  </si>
  <si>
    <t>R_HMR_5385</t>
  </si>
  <si>
    <t>MRI1</t>
  </si>
  <si>
    <t>R_HMR_2553</t>
  </si>
  <si>
    <t>CYP4F11|CYP4F2</t>
  </si>
  <si>
    <t>R_HMR_3935</t>
  </si>
  <si>
    <t>HMGCL</t>
  </si>
  <si>
    <t>R_HMR_3910</t>
  </si>
  <si>
    <t>GAD1|GAD2|CSAD</t>
  </si>
  <si>
    <t>R_HMR_4750</t>
  </si>
  <si>
    <t>UROD</t>
  </si>
  <si>
    <t>R_HMR_4721</t>
  </si>
  <si>
    <t>SLC5A6</t>
  </si>
  <si>
    <t>R_HMR_4065</t>
  </si>
  <si>
    <t>PDXK</t>
  </si>
  <si>
    <t>R_HMR_6057</t>
  </si>
  <si>
    <t>SLC17A1</t>
  </si>
  <si>
    <t>R_HMR_7624</t>
  </si>
  <si>
    <t>ADPRH</t>
  </si>
  <si>
    <t>R_HMR_7641</t>
  </si>
  <si>
    <t>DDO</t>
  </si>
  <si>
    <t>R_HMR_1735</t>
  </si>
  <si>
    <t>CYP46A1</t>
  </si>
  <si>
    <t>R_HMR_6551</t>
  </si>
  <si>
    <t>PIP5K1B|PIP5K1A|PIP5K1C</t>
  </si>
  <si>
    <t>R_HMR_8697</t>
  </si>
  <si>
    <t>BCO1</t>
  </si>
  <si>
    <t>R_HMR_7434</t>
  </si>
  <si>
    <t>SLC35D2</t>
  </si>
  <si>
    <t>R_HMR_5292</t>
  </si>
  <si>
    <t>SLC16A9</t>
  </si>
  <si>
    <t>R_HMR_4168</t>
  </si>
  <si>
    <t>ITPA</t>
  </si>
  <si>
    <t>R_HMR_0156</t>
  </si>
  <si>
    <t>ACSM3|ACSM1|ACSM5|ACSM2A|ACSM4</t>
  </si>
  <si>
    <t>R_HMR_6398</t>
  </si>
  <si>
    <t>LIPT1</t>
  </si>
  <si>
    <t>R_HMR_3807</t>
  </si>
  <si>
    <t>OAT</t>
  </si>
  <si>
    <t>R_HMR_7145</t>
  </si>
  <si>
    <t>MOCS1</t>
  </si>
  <si>
    <t>R_HMR_4660</t>
  </si>
  <si>
    <t>AMDHD1</t>
  </si>
  <si>
    <t>R_HMR_8551</t>
  </si>
  <si>
    <t>SLCO1B3|SLCO1B1</t>
  </si>
  <si>
    <t>R_HMR_8409</t>
  </si>
  <si>
    <t>SOD3</t>
  </si>
  <si>
    <t>R_HMR_4214</t>
  </si>
  <si>
    <t>IDO1|TDO2</t>
  </si>
  <si>
    <t>R_HMR_1868</t>
  </si>
  <si>
    <t>ABCB11|ABCC3|ABCC4|SLC51A|SLC51B</t>
  </si>
  <si>
    <t>R_HMR_4725</t>
  </si>
  <si>
    <t>PPCDC</t>
  </si>
  <si>
    <t>R_HMR_7607</t>
  </si>
  <si>
    <t>ENPP2</t>
  </si>
  <si>
    <t>R_HMR_6433</t>
  </si>
  <si>
    <t>Vitamin E metabolism</t>
  </si>
  <si>
    <t>ACAA1|HSD17B10|HADHA|ACOX3|ACOT7|ACOT8|DECR1|ACOT2|ECHS1|SLC27A1|HSD17B4|BAAT|HADHB|HADH|SLC27A2|SLC27A3|AASDH|ACOX1|ACSF2|SLC27A4|ACAA2|ECI1|ACSF3|ACOT4|ACOT1|ECI2|AMACR|DECR2</t>
  </si>
  <si>
    <t>R_HMR_6246</t>
  </si>
  <si>
    <t>SLC22A2|SLC22A3|SLCO2A1|SLC22A1|SLCO3A1</t>
  </si>
  <si>
    <t>R_HMR_0790</t>
  </si>
  <si>
    <t>ARSD|ARSA</t>
  </si>
  <si>
    <t>R_HMR_6401</t>
  </si>
  <si>
    <t>LIPT2</t>
  </si>
  <si>
    <t>R_HMR_4131</t>
  </si>
  <si>
    <t>GALT</t>
  </si>
  <si>
    <t>R_HMR_7756</t>
  </si>
  <si>
    <t>FAAH2</t>
  </si>
  <si>
    <t>R_HMR_2455</t>
  </si>
  <si>
    <t>CYP3A43|CYP2D6|CYP3A5|CYP2C18|CYP2E1|CYP19A1|CYP1B1|CYP2C9|CYP2C8|CYP1A1|CYP1A2|CYP3A4|CYP3A7|CYP2C19|CYP4F11|CYP4Z1|CYP4F12|CYP2B6|CYP2F1|CYP2A13|CYP2A7|CYP2A6</t>
  </si>
  <si>
    <t>R_HMR_4843</t>
  </si>
  <si>
    <t>ALDH3A1|ALDH3B2|ALDH1A3</t>
  </si>
  <si>
    <t>R_HMR_3447</t>
  </si>
  <si>
    <t>ECH1|ECI1|ECI2</t>
  </si>
  <si>
    <t>R_HMR_3444</t>
  </si>
  <si>
    <t>ACADVL|ACADL|ACADM|ACAD9</t>
  </si>
  <si>
    <t>R_HMR_4937</t>
  </si>
  <si>
    <t>GGT5|GGT1|GGTLC2|GGT7|GGT2|GGT6</t>
  </si>
  <si>
    <t>R_HMR_8032</t>
  </si>
  <si>
    <t>CYP2C9|CYP2C19</t>
  </si>
  <si>
    <t>R_HMR_4461</t>
  </si>
  <si>
    <t>BDH1|BDH2</t>
  </si>
  <si>
    <t>R_HMR_7638</t>
  </si>
  <si>
    <t>SLC25A14|UCP1|SLC25A27|UCP3|UCP2</t>
  </si>
  <si>
    <t>R_HMR_4189</t>
  </si>
  <si>
    <t>SUOX</t>
  </si>
  <si>
    <t>R_HMR_3445</t>
  </si>
  <si>
    <t>ECI1|ECI2</t>
  </si>
  <si>
    <t>R_HMR_8046</t>
  </si>
  <si>
    <t>CYP2C19</t>
  </si>
  <si>
    <t>R_HMR_4527</t>
  </si>
  <si>
    <t>RENBP</t>
  </si>
  <si>
    <t>R_HMR_3793</t>
  </si>
  <si>
    <t>AGXT2</t>
  </si>
  <si>
    <t>R_HMR_6643</t>
  </si>
  <si>
    <t>RBP1</t>
  </si>
  <si>
    <t>R_HMR_3473</t>
  </si>
  <si>
    <t>SLC25A17</t>
  </si>
  <si>
    <t>R_HMR_1999</t>
  </si>
  <si>
    <t>Glucocorticoid biosynthesis</t>
  </si>
  <si>
    <t>CYP17A1|CYP11B2|BCO2</t>
  </si>
  <si>
    <t>R_HMR_4370</t>
  </si>
  <si>
    <t>ACYP1|ACYP2</t>
  </si>
  <si>
    <t>R_HMR_3960</t>
  </si>
  <si>
    <t>SOD3|SOD2|SOD1</t>
  </si>
  <si>
    <t>R_HMR_3970</t>
  </si>
  <si>
    <t>NT5C3A</t>
  </si>
  <si>
    <t>R_HMR_8402</t>
  </si>
  <si>
    <t>PIGS|PIGU|GPAA1</t>
  </si>
  <si>
    <t>R_HMR_7741</t>
  </si>
  <si>
    <t>FDXR</t>
  </si>
  <si>
    <t>R_HMR_8769</t>
  </si>
  <si>
    <t>GGT5|GGT1|GGT7|GGT6</t>
  </si>
  <si>
    <t>R_HMR_7680</t>
  </si>
  <si>
    <t>SLC15A1|SLC15A2</t>
  </si>
  <si>
    <t>R_HMR_7652</t>
  </si>
  <si>
    <t>IP6K2|PPIP5K2|PPIP5K1</t>
  </si>
  <si>
    <t>R_HMR_8546</t>
  </si>
  <si>
    <t>CBR1</t>
  </si>
  <si>
    <t>R_HMR_3905</t>
  </si>
  <si>
    <t>ADHFE1|ADH6|ZADH2|ADH1A|ADH7|ADH1B|ADH5|ADH4|ADH1C</t>
  </si>
  <si>
    <t>R_HMR_4535</t>
  </si>
  <si>
    <t>SLC35A1</t>
  </si>
  <si>
    <t>R_HMR_4345</t>
  </si>
  <si>
    <t>DPYD</t>
  </si>
  <si>
    <t>R_HMR_3838</t>
  </si>
  <si>
    <t>PRODH|PRODH2</t>
  </si>
  <si>
    <t>R_HMR_0648</t>
  </si>
  <si>
    <t>CHKB|CHKA|ETNK1|ETNK2</t>
  </si>
  <si>
    <t>R_HMR_7133</t>
  </si>
  <si>
    <t>SCLY</t>
  </si>
  <si>
    <t>R_HMR_4260</t>
  </si>
  <si>
    <t>NADSYN1</t>
  </si>
  <si>
    <t>R_HMR_3212</t>
  </si>
  <si>
    <t>ACAD10|ACADM|ACADS|ACAD8|ACAD9|ACADSB|ACAD11</t>
  </si>
  <si>
    <t>R_HMR_4402</t>
  </si>
  <si>
    <t>FCSK</t>
  </si>
  <si>
    <t>R_HMR_4197</t>
  </si>
  <si>
    <t>AADAT|KYAT3</t>
  </si>
  <si>
    <t>R_HMR_6788</t>
  </si>
  <si>
    <t>COMT|LRTOMT|INMT</t>
  </si>
  <si>
    <t>R_HMR_7227</t>
  </si>
  <si>
    <t>SGSH</t>
  </si>
  <si>
    <t>R_HMR_8559</t>
  </si>
  <si>
    <t>PTGDS|HPGDS</t>
  </si>
  <si>
    <t>R_HMR_3460</t>
  </si>
  <si>
    <t>EHHADH|ECI1|ECI2</t>
  </si>
  <si>
    <t>R_HMR_6299</t>
  </si>
  <si>
    <t>SLC25A2</t>
  </si>
  <si>
    <t>R_HMR_4658</t>
  </si>
  <si>
    <t>FTCD</t>
  </si>
  <si>
    <t>R_HMR_6268</t>
  </si>
  <si>
    <t>SLCO2A1|SLCO3A1</t>
  </si>
  <si>
    <t>R_HMR_4788</t>
  </si>
  <si>
    <t>AGXT2|AGXT</t>
  </si>
  <si>
    <t>R_HMR_7676</t>
  </si>
  <si>
    <t>NNMT</t>
  </si>
  <si>
    <t>R_HMR_4016</t>
  </si>
  <si>
    <t>NME1-NME2|NME3|NME4|NME5|NME7|NME6|NME1|NME2</t>
  </si>
  <si>
    <t>R_HMR_4446</t>
  </si>
  <si>
    <t>MTHFR</t>
  </si>
  <si>
    <t>R_HMR_0449</t>
  </si>
  <si>
    <t>GPD2</t>
  </si>
  <si>
    <t>R_HMR_0636</t>
  </si>
  <si>
    <t>CHKB|CHKA</t>
  </si>
  <si>
    <t>R_HMR_6909</t>
  </si>
  <si>
    <t>COQ7</t>
  </si>
  <si>
    <t>R_HMR_4437</t>
  </si>
  <si>
    <t>HAL</t>
  </si>
  <si>
    <t>R_HMR_2155</t>
  </si>
  <si>
    <t>PECR|MECR|FASN</t>
  </si>
  <si>
    <t>R_HMR_8184</t>
  </si>
  <si>
    <t>ST3GAL5</t>
  </si>
  <si>
    <t>R_HMR_7955</t>
  </si>
  <si>
    <t>HSD17B6|HSD17B2|HSD17B8</t>
  </si>
  <si>
    <t>R_HMR_3917</t>
  </si>
  <si>
    <t>MTR</t>
  </si>
  <si>
    <t>R_HMR_7518</t>
  </si>
  <si>
    <t>IDUA</t>
  </si>
  <si>
    <t>R_HMR_1959</t>
  </si>
  <si>
    <t>CYP17A1|BCO2</t>
  </si>
  <si>
    <t>R_HMR_4014</t>
  </si>
  <si>
    <t>PDE4A|PDE8A|PDE6C|PDE4C|PDE10A|PDE8B|PDE4D|PDE1A|PDE1B|PDE11A|PDE6A|PDE6B|IL18BP|PDE5A|PDE6H|PDE3B|PDE1C|PDE6D|PDE9A|PDE7B|PDE3A|PDE4B|PDE6G|PDE2A|PDE7A</t>
  </si>
  <si>
    <t>R_HMR_4885</t>
  </si>
  <si>
    <t>AQP6|SLC5A1|AQP8|AQP10|AQP5|AQP7|AQP3|AQP2|AQP4|AQP1</t>
  </si>
  <si>
    <t>R_HMR_0031</t>
  </si>
  <si>
    <t>PLIN3|FITM1|PLIN4</t>
  </si>
  <si>
    <t>R_HMR_6631</t>
  </si>
  <si>
    <t>HSD17B6|RDH5|ADHFE1|SDR16C5|ADH6|ADH1A|ADH7|ADH1B|ADH5|ADH4|ADH1C</t>
  </si>
  <si>
    <t>R_HMR_0461</t>
  </si>
  <si>
    <t>PCTP</t>
  </si>
  <si>
    <t>R_HMR_7185</t>
  </si>
  <si>
    <t>PIGQ|PIGC|PYURF|PIGA|PIGP</t>
  </si>
  <si>
    <t>R_HMR_2600</t>
  </si>
  <si>
    <t>SLC22A9|SLC22A1|SLC25A20|SLC25A29|SLC22A4</t>
  </si>
  <si>
    <t>R_HMR_7429</t>
  </si>
  <si>
    <t>MANBA</t>
  </si>
  <si>
    <t>R_HMR_7725</t>
  </si>
  <si>
    <t>NT5C</t>
  </si>
  <si>
    <t>R_HMR_8610</t>
  </si>
  <si>
    <t>PRODH2</t>
  </si>
  <si>
    <t>R_HMR_8502</t>
  </si>
  <si>
    <t>ADHFE1|ADH6|ADH1A|ADH7|ADH1B|ADH5|ADH4|ADH1C</t>
  </si>
  <si>
    <t>R_HMR_2552</t>
  </si>
  <si>
    <t>LTC4S</t>
  </si>
  <si>
    <t>R_HMR_0635</t>
  </si>
  <si>
    <t>GPCPD1</t>
  </si>
  <si>
    <t>R_HMR_5336</t>
  </si>
  <si>
    <t>SIRT2|SIRT1|SIRT5|OARD1|ACY3|MACROD1|NAAA|SIRT3|NTAQ1</t>
  </si>
  <si>
    <t>R_HMR_0876</t>
  </si>
  <si>
    <t>ST3GAL6</t>
  </si>
  <si>
    <t>R_HMR_4265</t>
  </si>
  <si>
    <t>NMRK1</t>
  </si>
  <si>
    <t>R_HMR_6975</t>
  </si>
  <si>
    <t>KMT2E|SETD1A|DOT1L|NSD2|KMT5B|KMT2A|SETDB2|SETD1B|NSD3|SUV39H2|SMYD3</t>
  </si>
  <si>
    <t>R_HMR_4440</t>
  </si>
  <si>
    <t>MTHFD2|PRPF31|MTHFD2L</t>
  </si>
  <si>
    <t>R_HMR_4642</t>
  </si>
  <si>
    <t>NT5C|NT5M</t>
  </si>
  <si>
    <t>R_HMR_4755</t>
  </si>
  <si>
    <t>PPOX</t>
  </si>
  <si>
    <t>R_HMR_6396</t>
  </si>
  <si>
    <t>Ascorbate and aldarate metabolism</t>
  </si>
  <si>
    <t>GLRX2|GLRX</t>
  </si>
  <si>
    <t>R_HMR_1911</t>
  </si>
  <si>
    <t>ABCG5|ABCG8|ABCG1|ABCA1</t>
  </si>
  <si>
    <t>R_HMR_1875</t>
  </si>
  <si>
    <t>SLC7A9|SLCO1A2|SLCO1B3</t>
  </si>
  <si>
    <t>R_HMR_8413</t>
  </si>
  <si>
    <t>SOD1</t>
  </si>
  <si>
    <t>R_HMR_4087</t>
  </si>
  <si>
    <t>ME2|ME3</t>
  </si>
  <si>
    <t>R_HMR_4114</t>
  </si>
  <si>
    <t>NIT2</t>
  </si>
  <si>
    <t>R_HMR_1308</t>
  </si>
  <si>
    <t>PTGIS</t>
  </si>
  <si>
    <t>R_HMR_4591</t>
  </si>
  <si>
    <t>PECR|MECR</t>
  </si>
  <si>
    <t>R_HMR_6982</t>
  </si>
  <si>
    <t>BBOX1</t>
  </si>
  <si>
    <t>R_HMR_1367</t>
  </si>
  <si>
    <t>MGST1|GSTO2|GSTP1|MGST2|GSTZ1|GSTM1|GSTM5|PTGES|GSTO1|HPGDS|GSTM4|GSTA3|GSTA5|AKR1C3|GSTK1|GSTM2|GSTA1|GSTA2</t>
  </si>
  <si>
    <t>R_HMR_6905</t>
  </si>
  <si>
    <t>COQ3</t>
  </si>
  <si>
    <t>R_HMR_4241</t>
  </si>
  <si>
    <t>KMT2E|SETD1A|DOT1L|EZH1|NSD2|KMT5B|KMT2A|SETDB2|SETD1B|NSD3|SUV39H2|SMYD3</t>
  </si>
  <si>
    <t>R_HMR_4208</t>
  </si>
  <si>
    <t>NTPCR</t>
  </si>
  <si>
    <t>R_HMR_4537</t>
  </si>
  <si>
    <t>TPH1|TPH2</t>
  </si>
  <si>
    <t>R_HMR_7138</t>
  </si>
  <si>
    <t>FMO3|FMO1|FMO4|FMO2|FMO5</t>
  </si>
  <si>
    <t>R_HMR_3928</t>
  </si>
  <si>
    <t>MPST|TST</t>
  </si>
  <si>
    <t>R_HMR_3965</t>
  </si>
  <si>
    <t>DUT</t>
  </si>
  <si>
    <t>R_HMR_7713</t>
  </si>
  <si>
    <t>NT5E</t>
  </si>
  <si>
    <t>R_HMR_7709</t>
  </si>
  <si>
    <t>ECHDC2</t>
  </si>
  <si>
    <t>R_HMR_6971</t>
  </si>
  <si>
    <t>GGCT</t>
  </si>
  <si>
    <t>R_HMR_5333</t>
  </si>
  <si>
    <t>SLC38A2|SLC38A4</t>
  </si>
  <si>
    <t>R_HMR_4575</t>
  </si>
  <si>
    <t>DHODH</t>
  </si>
  <si>
    <t>R_HMR_4643</t>
  </si>
  <si>
    <t>ITPA|DUT</t>
  </si>
  <si>
    <t>R_HMR_8516</t>
  </si>
  <si>
    <t>AUH</t>
  </si>
  <si>
    <t>R_HMR_0159</t>
  </si>
  <si>
    <t>Carnitine shuttle (cytosolic)</t>
  </si>
  <si>
    <t>CPT1A|CPT1C|CPT1B</t>
  </si>
  <si>
    <t>R_HMR_6995</t>
  </si>
  <si>
    <t>MGST1|GSTO2|GSTP1|MGST2|GSTM1|GSTM5|GSTO1|GSTM4|GSTA3|GSTA5|GSTK1|GSTM2|GSTA1|GSTA2</t>
  </si>
  <si>
    <t>R_HMR_4748</t>
  </si>
  <si>
    <t>UROS</t>
  </si>
  <si>
    <t>R_HMR_4163</t>
  </si>
  <si>
    <t>PTS</t>
  </si>
  <si>
    <t>R_HMR_5420</t>
  </si>
  <si>
    <t>SLC25A37|SLC25A28</t>
  </si>
  <si>
    <t>R_HMR_8025</t>
  </si>
  <si>
    <t>KMT2E|SETD1A|DOT1L|EZH1|NSD2|KMT5B|KMT2A|SETDB2|SETD1B|NSD3|SUV39H2</t>
  </si>
  <si>
    <t>R_HMR_7735</t>
  </si>
  <si>
    <t>SLC46A1</t>
  </si>
  <si>
    <t>R_HMR_6723</t>
  </si>
  <si>
    <t>MGST1|GSTO2|GSTP1|MGST2|GSTZ1|GSTM1|GSTM5|GSTO1|HPGDS|GSTM4|GSTA3|GSTA5|GSTK1|GSTM2|GSTA1|GSTA2</t>
  </si>
  <si>
    <t>R_HMR_4476</t>
  </si>
  <si>
    <t>SAT1|SAT2</t>
  </si>
  <si>
    <t>R_HMR_0444</t>
  </si>
  <si>
    <t>AQP7|AQP3</t>
  </si>
  <si>
    <t>R_HMR_8939</t>
  </si>
  <si>
    <t>SLC27A6|SLC27A1|SLC27A3|SLC27A4</t>
  </si>
  <si>
    <t>R_HMR_1050</t>
  </si>
  <si>
    <t>MGST1|GSTO2|GSTP1|MGST2|GSTZ1|GSTM1|GSTM5|PTGES|GSTO1|HPGDS|GSTM4|GSTA3|GSTA5|GSTK1|GSTM2|GSTA1|GSTA2</t>
  </si>
  <si>
    <t>R_HMR_8487</t>
  </si>
  <si>
    <t>NT5C3A|NT5E</t>
  </si>
  <si>
    <t>R_HMR_7575</t>
  </si>
  <si>
    <t>ENGASE</t>
  </si>
  <si>
    <t>R_HMR_8378</t>
  </si>
  <si>
    <t>POMT1</t>
  </si>
  <si>
    <t>R_HMR_0642</t>
  </si>
  <si>
    <t>PLD1|PLD3|PLD2</t>
  </si>
  <si>
    <t>R_HMR_4010</t>
  </si>
  <si>
    <t>ACP3|NT5C2|NT5C1A|NT5C3A|NT5C|NT5E|NT5C3B|NT5C1B|NT5M</t>
  </si>
  <si>
    <t>R_HMR_4837</t>
  </si>
  <si>
    <t>TREH|PGGHG</t>
  </si>
  <si>
    <t>R_HMR_6711</t>
  </si>
  <si>
    <t>INMT</t>
  </si>
  <si>
    <t>R_HMR_2592</t>
  </si>
  <si>
    <t>SLC25A20|SLC25A29</t>
  </si>
  <si>
    <t>R_HMR_3446</t>
  </si>
  <si>
    <t>DECR1|DECR2</t>
  </si>
  <si>
    <t>R_HMR_4629</t>
  </si>
  <si>
    <t>AMDHD2</t>
  </si>
  <si>
    <t>R_HMR_5135</t>
  </si>
  <si>
    <t>CARS2</t>
  </si>
  <si>
    <t>R_HMR_0476</t>
  </si>
  <si>
    <t>ABCB4|ABCA1</t>
  </si>
  <si>
    <t>R_HMR_4216</t>
  </si>
  <si>
    <t>AFMID</t>
  </si>
  <si>
    <t>R_HMR_0629</t>
  </si>
  <si>
    <t>PLD1|PLD3|PLD2|PLD6</t>
  </si>
  <si>
    <t>R_HMR_4926</t>
  </si>
  <si>
    <t>MPC1|MPC2</t>
  </si>
  <si>
    <t>R_HMR_6921</t>
  </si>
  <si>
    <t>NDUFAB1|NDUFS1|NDUFB4|NDUFB2|NDUFB7|EARS2|NDUFC1|NDUFS8|NDUFS7|NDUFB3|NDUFA8|NDUFA1|NDUFA5|NDUFA10|NDUFA2|NDUFB5|NDUFA9|NDUFB10|NDUFS6|NDUFB11|NDUFB9|NDUFC2|NDUFS2|NDUFV3|NDUFS4|NDUFB6|NDUFB8||NDUFV1|NDUFS5|NDUFA3|NDUFA11|NDUFV2|NDUFB1|NDUFA12|NDUFA6|NDUFA4L2|NDUFA13|NDUFA4|MT-ND6|MT-ND2|MT-ND5|MT-ND3|MT-ND4|MT-ND1|MT-ND4L|NDUFS3</t>
  </si>
  <si>
    <t>R_HMR_6561</t>
  </si>
  <si>
    <t>INPP1</t>
  </si>
  <si>
    <t>R_HMR_1079</t>
  </si>
  <si>
    <t>FAAH</t>
  </si>
  <si>
    <t>R_HMR_4419</t>
  </si>
  <si>
    <t>GMPR2|GMPR</t>
  </si>
  <si>
    <t>R_HMR_6914</t>
  </si>
  <si>
    <t>COX15|COX6A1|COX7A2|COX7A2L|COX6B1|COX7C|COX4I2|COX4I1|COX7B|COX5B|COX17|COX6A2|COX6B2|COX7A1|COX6C|COX7B2|COX8A|COX5A|COX8C|MT-CO2|MT-CO1|MT-CO3</t>
  </si>
  <si>
    <t>R_HMR_0470</t>
  </si>
  <si>
    <t>ABCB4</t>
  </si>
  <si>
    <t>R_HMR_4429</t>
  </si>
  <si>
    <t>HNMT</t>
  </si>
  <si>
    <t>This table gives Z-scores for predicted differences between fed and fasted liver slices, based on the iHepatocytes2322 model. For each reaction, the pooled Z-score for the associated genes is listed. Positive values mean higher expression in the fed state.</t>
  </si>
  <si>
    <t>Supplementary Table 10. LCMS peak id annotation summary</t>
  </si>
  <si>
    <t>Compound ID</t>
  </si>
  <si>
    <t>rtMin</t>
  </si>
  <si>
    <t>rtMax</t>
  </si>
  <si>
    <t>Adduct</t>
  </si>
  <si>
    <t>m/z</t>
  </si>
  <si>
    <t>Chromatogram QC</t>
  </si>
  <si>
    <t>MID check</t>
  </si>
  <si>
    <t>Standard RT</t>
  </si>
  <si>
    <t>has MS2</t>
  </si>
  <si>
    <t>MS2 match MoNA</t>
  </si>
  <si>
    <t>MS2 match GNPS</t>
  </si>
  <si>
    <t>Comments</t>
  </si>
  <si>
    <t>D-Glucose</t>
  </si>
  <si>
    <t>-H</t>
  </si>
  <si>
    <t>L-Alanine</t>
  </si>
  <si>
    <t>+H</t>
  </si>
  <si>
    <t>L-Arginine</t>
  </si>
  <si>
    <t>L-Asparagine</t>
  </si>
  <si>
    <t>L-Aspartate</t>
  </si>
  <si>
    <t>Lcystin</t>
  </si>
  <si>
    <t>L-Cystine</t>
  </si>
  <si>
    <t>L-Glutamine</t>
  </si>
  <si>
    <t>L-Histidine</t>
  </si>
  <si>
    <t>L-Leucine</t>
  </si>
  <si>
    <t>L-Isoleucine</t>
  </si>
  <si>
    <t>L-Lysine</t>
  </si>
  <si>
    <t>L-Methionine</t>
  </si>
  <si>
    <t>L-Phenylalanine</t>
  </si>
  <si>
    <t>L-Proline</t>
  </si>
  <si>
    <t>L-Serine</t>
  </si>
  <si>
    <t>L-Threonine</t>
  </si>
  <si>
    <t>L-Tryptophan</t>
  </si>
  <si>
    <t>L-Tyrosine</t>
  </si>
  <si>
    <t>L-Valine</t>
  </si>
  <si>
    <t>L-Malate</t>
  </si>
  <si>
    <t>f6p</t>
  </si>
  <si>
    <t>D-Fructose 6-phosphate</t>
  </si>
  <si>
    <t>g1p</t>
  </si>
  <si>
    <t>D-Glucose 1-phosphate</t>
  </si>
  <si>
    <t>g6p</t>
  </si>
  <si>
    <t>D-Glucose 6-phosphate</t>
  </si>
  <si>
    <t>alpha-D-Ribose 5-phosphate</t>
  </si>
  <si>
    <t>udpg</t>
  </si>
  <si>
    <t>UDPglucose</t>
  </si>
  <si>
    <t>Creatine</t>
  </si>
  <si>
    <t>Ornithine</t>
  </si>
  <si>
    <t>L-Citrulline</t>
  </si>
  <si>
    <t>Guanidinoacetate</t>
  </si>
  <si>
    <t>Glycerol 3-phosphate</t>
  </si>
  <si>
    <t>akg</t>
  </si>
  <si>
    <t>2-Oxoglutarate</t>
  </si>
  <si>
    <t>L-Glutamate</t>
  </si>
  <si>
    <t>Glycine</t>
  </si>
  <si>
    <t>Adenosine triphosphate (ATP)</t>
  </si>
  <si>
    <t>fru</t>
  </si>
  <si>
    <t>D-Fructose</t>
  </si>
  <si>
    <t>myo-Inositol</t>
  </si>
  <si>
    <t>Citrate</t>
  </si>
  <si>
    <t>S-Adenosyl-L-homocysteine</t>
  </si>
  <si>
    <t>L-Ascorbate</t>
  </si>
  <si>
    <t>sbt-D</t>
  </si>
  <si>
    <t>D-Sorbitol</t>
  </si>
  <si>
    <t>glcnt</t>
  </si>
  <si>
    <t>D-Gluconate</t>
  </si>
  <si>
    <t>D-Glucuronate</t>
  </si>
  <si>
    <t>gchola</t>
  </si>
  <si>
    <t>glycocholate</t>
  </si>
  <si>
    <t>Reduced glutathione</t>
  </si>
  <si>
    <t>g3pc</t>
  </si>
  <si>
    <t>sn-Glycero-3-phosphocholine</t>
  </si>
  <si>
    <t>imp</t>
  </si>
  <si>
    <t>Inosine 5'-monophophate</t>
  </si>
  <si>
    <t>Nicotinamide adenine dinucleotide</t>
  </si>
  <si>
    <t>nadh</t>
  </si>
  <si>
    <t>Nicotinamide adenine dinucleotide - reduced</t>
  </si>
  <si>
    <t>Flavin adenine dinucleotide oxidized</t>
  </si>
  <si>
    <t>L-Carnitine</t>
  </si>
  <si>
    <t>O-Acetylcarnitine</t>
  </si>
  <si>
    <t>pmtcrn</t>
  </si>
  <si>
    <t>Palmitoyl-L-carnitine</t>
  </si>
  <si>
    <t>udp</t>
  </si>
  <si>
    <t>UDP</t>
  </si>
  <si>
    <t>UMP</t>
  </si>
  <si>
    <t>urate</t>
  </si>
  <si>
    <t>Urate</t>
  </si>
  <si>
    <t>UDP-D-glucuronate</t>
  </si>
  <si>
    <t>beta-hydroxybutyrate</t>
  </si>
  <si>
    <t>Kynurenine</t>
  </si>
  <si>
    <t>Propinoylcarnitine</t>
  </si>
  <si>
    <t>ivcrn</t>
  </si>
  <si>
    <t>Isovalerylcarnitine</t>
  </si>
  <si>
    <t>Not well separated from methylbutyrylcarnitine</t>
  </si>
  <si>
    <t>Ketoleucine (2-Methyl-3-ketovaleric acid)</t>
  </si>
  <si>
    <t>Not well separated from ketoisoleucine</t>
  </si>
  <si>
    <t>hivcrn</t>
  </si>
  <si>
    <t>3-OH-isovaleryl-carnitine</t>
  </si>
  <si>
    <t>3h2mbut</t>
  </si>
  <si>
    <t>3-OH-2-CH3-butanoate</t>
  </si>
  <si>
    <t>lac-L</t>
  </si>
  <si>
    <t>Lactate</t>
  </si>
  <si>
    <t>g3p</t>
  </si>
  <si>
    <t>glyceraldehyde-3-P</t>
  </si>
  <si>
    <t>3mob</t>
  </si>
  <si>
    <t>Ketovaline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</si>
</sst>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4" x14ac:knownFonts="1">
    <font>
      <sz val="11"/>
      <color theme="1"/>
      <name val="Calibri"/>
      <family val="2"/>
      <scheme val="minor"/>
    </font>
    <font>
      <b/>
      <sz val="11"/>
      <color theme="1"/>
      <name val="Calibri"/>
      <family val="2"/>
      <scheme val="minor"/>
    </font>
    <font>
      <sz val="5"/>
      <color rgb="FF232323"/>
      <name val="Fira Sans"/>
      <family val="2"/>
    </font>
    <font>
      <sz val="6"/>
      <color rgb="FF232323"/>
      <name val="Fira Sans"/>
      <family val="2"/>
    </font>
    <font>
      <b/>
      <vertAlign val="superscript"/>
      <sz val="11"/>
      <color theme="1"/>
      <name val="Calibri"/>
      <family val="2"/>
      <scheme val="minor"/>
    </font>
    <font>
      <b/>
      <sz val="11"/>
      <color theme="1"/>
      <name val="Calibri"/>
      <family val="2"/>
    </font>
    <font>
      <sz val="11"/>
      <color rgb="FF000000"/>
      <name val="Calibri"/>
      <family val="2"/>
    </font>
    <font>
      <b/>
      <sz val="10"/>
      <name val="Arial"/>
      <family val="2"/>
    </font>
    <font>
      <sz val="10"/>
      <name val="Arial"/>
      <family val="2"/>
    </font>
    <font>
      <sz val="10"/>
      <color theme="1"/>
      <name val="Arial"/>
      <family val="2"/>
    </font>
    <font>
      <b/>
      <sz val="12"/>
      <name val="Calibri"/>
      <family val="2"/>
      <scheme val="minor"/>
    </font>
    <font>
      <sz val="11"/>
      <name val="Calibri"/>
      <family val="2"/>
      <scheme val="minor"/>
    </font>
    <font>
      <b/>
      <sz val="1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2">
    <xf numFmtId="0" fontId="0" fillId="0" borderId="0"/>
    <xf numFmtId="0" fontId="13" fillId="0" borderId="0" applyNumberFormat="0" applyFill="0" applyBorder="0" applyAlignment="0" applyProtection="0"/>
  </cellStyleXfs>
  <cellXfs count="98">
    <xf numFmtId="0" fontId="0" fillId="0" borderId="0" xfId="0"/>
    <xf numFmtId="0" fontId="1" fillId="0" borderId="0" xfId="0" applyFont="1"/>
    <xf numFmtId="0" fontId="1" fillId="0" borderId="1" xfId="0" applyFont="1" applyBorder="1"/>
    <xf numFmtId="0" fontId="0" fillId="0" borderId="1" xfId="0" applyBorder="1"/>
    <xf numFmtId="0" fontId="1" fillId="0" borderId="0" xfId="0" applyFont="1" applyAlignment="1">
      <alignment horizontal="center" vertical="center"/>
    </xf>
    <xf numFmtId="0" fontId="1" fillId="0" borderId="0" xfId="0" applyFont="1" applyAlignment="1">
      <alignment horizontal="center"/>
    </xf>
    <xf numFmtId="0" fontId="2" fillId="0" borderId="0" xfId="0" applyFont="1"/>
    <xf numFmtId="0" fontId="0" fillId="0" borderId="0" xfId="0" applyAlignment="1">
      <alignment horizontal="center" vertical="center"/>
    </xf>
    <xf numFmtId="0" fontId="3" fillId="0" borderId="0" xfId="0" applyFont="1"/>
    <xf numFmtId="16" fontId="0" fillId="0" borderId="0" xfId="0" applyNumberFormat="1" applyAlignment="1">
      <alignment horizontal="center" vertical="center"/>
    </xf>
    <xf numFmtId="0" fontId="5" fillId="0" borderId="0" xfId="0" applyFont="1"/>
    <xf numFmtId="0" fontId="0" fillId="0" borderId="0" xfId="0" applyAlignment="1">
      <alignment horizontal="left" vertical="top" wrapText="1"/>
    </xf>
    <xf numFmtId="1" fontId="0" fillId="0" borderId="0" xfId="0" applyNumberFormat="1"/>
    <xf numFmtId="14" fontId="0" fillId="0" borderId="0" xfId="0" applyNumberFormat="1"/>
    <xf numFmtId="0" fontId="6" fillId="0" borderId="0" xfId="0" applyFont="1"/>
    <xf numFmtId="0" fontId="0" fillId="0" borderId="0" xfId="0" applyAlignment="1">
      <alignment horizontal="right"/>
    </xf>
    <xf numFmtId="0" fontId="7" fillId="0" borderId="0" xfId="0" applyFont="1" applyAlignment="1">
      <alignment horizontal="left"/>
    </xf>
    <xf numFmtId="0" fontId="8" fillId="0" borderId="0" xfId="0" applyFont="1"/>
    <xf numFmtId="0" fontId="8" fillId="0" borderId="0" xfId="0" applyFont="1" applyAlignment="1">
      <alignment horizont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8" fillId="0" borderId="1" xfId="0" applyFont="1" applyBorder="1" applyAlignment="1">
      <alignment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4" fontId="8" fillId="0" borderId="0" xfId="0" applyNumberFormat="1" applyFont="1" applyAlignment="1">
      <alignment horizontal="center" vertical="center" wrapText="1"/>
    </xf>
    <xf numFmtId="11" fontId="8" fillId="0" borderId="0" xfId="0" applyNumberFormat="1" applyFont="1" applyAlignment="1">
      <alignment horizontal="center"/>
    </xf>
    <xf numFmtId="4" fontId="8" fillId="0" borderId="0" xfId="0" applyNumberFormat="1" applyFont="1" applyAlignment="1">
      <alignment horizontal="center"/>
    </xf>
    <xf numFmtId="2" fontId="8" fillId="0" borderId="0" xfId="0" applyNumberFormat="1" applyFont="1" applyAlignment="1">
      <alignment horizontal="center"/>
    </xf>
    <xf numFmtId="0" fontId="9" fillId="0" borderId="0" xfId="0" applyFont="1" applyAlignment="1">
      <alignment horizontal="center"/>
    </xf>
    <xf numFmtId="164" fontId="8" fillId="0" borderId="0" xfId="0" applyNumberFormat="1" applyFont="1" applyAlignment="1">
      <alignment horizontal="center"/>
    </xf>
    <xf numFmtId="11" fontId="8" fillId="0" borderId="0" xfId="0" applyNumberFormat="1" applyFont="1" applyAlignment="1">
      <alignment horizontal="center" vertical="center"/>
    </xf>
    <xf numFmtId="0" fontId="10" fillId="0" borderId="0" xfId="0" applyFont="1" applyAlignment="1">
      <alignment horizontal="left" vertical="center"/>
    </xf>
    <xf numFmtId="0" fontId="11" fillId="0" borderId="0" xfId="0" applyFont="1" applyAlignment="1">
      <alignment horizontal="left" vertical="center"/>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49" fontId="11" fillId="0" borderId="0" xfId="0" applyNumberFormat="1" applyFont="1" applyAlignment="1">
      <alignment horizontal="center"/>
    </xf>
    <xf numFmtId="0" fontId="11" fillId="0" borderId="0" xfId="0" applyFont="1"/>
    <xf numFmtId="0" fontId="11" fillId="0" borderId="0" xfId="0" applyFont="1" applyAlignment="1">
      <alignment horizontal="left" vertical="center" wrapText="1"/>
    </xf>
    <xf numFmtId="0" fontId="11" fillId="0" borderId="0" xfId="0" applyFont="1" applyAlignment="1">
      <alignment vertical="center"/>
    </xf>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center" wrapText="1"/>
    </xf>
    <xf numFmtId="3" fontId="0" fillId="0" borderId="0" xfId="0" applyNumberFormat="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xf>
    <xf numFmtId="0" fontId="11" fillId="0" borderId="0" xfId="1" applyFont="1" applyAlignment="1">
      <alignment vertical="center"/>
    </xf>
    <xf numFmtId="0" fontId="11" fillId="0" borderId="0" xfId="1" applyFont="1" applyAlignment="1">
      <alignment vertical="center" wrapText="1"/>
    </xf>
    <xf numFmtId="0" fontId="11" fillId="0" borderId="0" xfId="0" applyFont="1" applyAlignment="1">
      <alignment horizontal="center" vertical="center"/>
    </xf>
    <xf numFmtId="0" fontId="11" fillId="0" borderId="0" xfId="0" applyFont="1" applyAlignment="1">
      <alignment horizontal="center" vertical="center" wrapText="1"/>
    </xf>
    <xf numFmtId="3" fontId="11" fillId="0" borderId="0" xfId="0" applyNumberFormat="1" applyFont="1" applyAlignment="1">
      <alignment horizontal="center" vertical="center"/>
    </xf>
    <xf numFmtId="164" fontId="0" fillId="0" borderId="0" xfId="0" applyNumberFormat="1" applyAlignment="1">
      <alignment horizontal="center" vertical="center"/>
    </xf>
    <xf numFmtId="4" fontId="0" fillId="0" borderId="0" xfId="0" applyNumberFormat="1" applyAlignment="1">
      <alignment horizontal="center" vertical="center"/>
    </xf>
    <xf numFmtId="0" fontId="1" fillId="0" borderId="0" xfId="0" applyFont="1" applyAlignment="1">
      <alignment horizontal="center" wrapText="1"/>
    </xf>
    <xf numFmtId="0" fontId="1" fillId="0" borderId="0" xfId="0" applyFont="1" applyAlignment="1">
      <alignment wrapText="1"/>
    </xf>
    <xf numFmtId="0" fontId="0" fillId="0" borderId="0" xfId="0" applyAlignment="1">
      <alignment horizontal="center" wrapText="1"/>
    </xf>
    <xf numFmtId="0" fontId="0" fillId="0" borderId="0" xfId="0" applyAlignment="1">
      <alignment wrapText="1"/>
    </xf>
    <xf numFmtId="0" fontId="1" fillId="0" borderId="0" xfId="0" applyFont="1" applyAlignment="1">
      <alignment horizontal="left"/>
    </xf>
    <xf numFmtId="0" fontId="0" fillId="0" borderId="0" xfId="0" applyAlignment="1">
      <alignment horizontal="center"/>
    </xf>
    <xf numFmtId="1" fontId="0" fillId="0" borderId="0" xfId="0" applyNumberFormat="1" applyAlignment="1">
      <alignment horizontal="center"/>
    </xf>
    <xf numFmtId="0" fontId="1" fillId="0" borderId="0" xfId="0" applyFont="1" applyAlignment="1">
      <alignment horizontal="center" vertical="center" wrapText="1"/>
    </xf>
    <xf numFmtId="0" fontId="1" fillId="0" borderId="0" xfId="0" applyFont="1" applyAlignment="1">
      <alignment horizontal="center" vertical="center"/>
    </xf>
    <xf numFmtId="0" fontId="0" fillId="0" borderId="1" xfId="0" applyBorder="1" applyAlignment="1">
      <alignment horizontal="center" vertical="center" wrapText="1"/>
    </xf>
    <xf numFmtId="1" fontId="1" fillId="0" borderId="1" xfId="0" applyNumberFormat="1" applyFont="1" applyBorder="1" applyAlignment="1">
      <alignment horizontal="center" vertical="center" wrapText="1"/>
    </xf>
    <xf numFmtId="3" fontId="0" fillId="0" borderId="0" xfId="0" applyNumberFormat="1" applyAlignment="1">
      <alignment horizontal="center"/>
    </xf>
    <xf numFmtId="9" fontId="0" fillId="0" borderId="0" xfId="0" applyNumberFormat="1" applyAlignment="1">
      <alignment horizontal="center"/>
    </xf>
    <xf numFmtId="1" fontId="11" fillId="0" borderId="0" xfId="0" applyNumberFormat="1" applyFont="1" applyAlignment="1">
      <alignment horizontal="center"/>
    </xf>
    <xf numFmtId="3" fontId="11" fillId="0" borderId="0" xfId="0" applyNumberFormat="1" applyFont="1" applyAlignment="1">
      <alignment horizontal="center"/>
    </xf>
    <xf numFmtId="9" fontId="11" fillId="0" borderId="0" xfId="0" applyNumberFormat="1" applyFont="1" applyAlignment="1">
      <alignment horizontal="center"/>
    </xf>
    <xf numFmtId="0" fontId="0" fillId="0" borderId="1" xfId="0" applyBorder="1" applyAlignment="1">
      <alignment horizontal="center"/>
    </xf>
    <xf numFmtId="0" fontId="1" fillId="0" borderId="1" xfId="0" applyFont="1" applyBorder="1" applyAlignment="1">
      <alignment horizontal="center"/>
    </xf>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center" wrapText="1"/>
    </xf>
    <xf numFmtId="165" fontId="1" fillId="0" borderId="0" xfId="0" applyNumberFormat="1" applyFont="1" applyAlignment="1">
      <alignment horizontal="center"/>
    </xf>
    <xf numFmtId="165" fontId="1" fillId="0" borderId="0" xfId="0" applyNumberFormat="1" applyFont="1" applyAlignment="1">
      <alignment horizontal="center"/>
    </xf>
    <xf numFmtId="0" fontId="1" fillId="0" borderId="0" xfId="0" applyFont="1" applyAlignment="1">
      <alignment horizontal="center"/>
    </xf>
    <xf numFmtId="165" fontId="0" fillId="0" borderId="1" xfId="0" applyNumberFormat="1" applyBorder="1" applyAlignment="1">
      <alignment horizontal="center"/>
    </xf>
    <xf numFmtId="165" fontId="1"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xf>
    <xf numFmtId="165" fontId="0" fillId="0" borderId="0" xfId="0" applyNumberFormat="1" applyAlignment="1">
      <alignment horizontal="center"/>
    </xf>
    <xf numFmtId="1" fontId="1" fillId="0" borderId="0" xfId="0" applyNumberFormat="1" applyFont="1" applyAlignment="1">
      <alignment horizontal="center"/>
    </xf>
    <xf numFmtId="1" fontId="1" fillId="0" borderId="1" xfId="0" applyNumberFormat="1" applyFont="1" applyBorder="1" applyAlignment="1">
      <alignment horizontal="center"/>
    </xf>
    <xf numFmtId="2" fontId="0" fillId="0" borderId="0" xfId="0" applyNumberFormat="1" applyAlignment="1">
      <alignment horizontal="center"/>
    </xf>
    <xf numFmtId="2" fontId="1" fillId="0" borderId="0" xfId="0" applyNumberFormat="1" applyFont="1" applyAlignment="1">
      <alignment horizontal="center"/>
    </xf>
    <xf numFmtId="49" fontId="0" fillId="0" borderId="0" xfId="0" applyNumberFormat="1" applyAlignment="1">
      <alignment horizontal="center"/>
    </xf>
    <xf numFmtId="2" fontId="11" fillId="0" borderId="0" xfId="0" applyNumberFormat="1" applyFont="1" applyAlignment="1">
      <alignment horizontal="center"/>
    </xf>
    <xf numFmtId="0" fontId="1" fillId="0" borderId="0" xfId="0" applyFont="1" applyAlignment="1">
      <alignment horizontal="center" vertical="center" wrapText="1"/>
    </xf>
    <xf numFmtId="0" fontId="1" fillId="0" borderId="0" xfId="0" applyFont="1" applyAlignment="1">
      <alignment horizontal="left" vertical="center" wrapText="1"/>
    </xf>
    <xf numFmtId="2" fontId="1" fillId="0" borderId="0" xfId="0" applyNumberFormat="1" applyFont="1" applyAlignment="1">
      <alignment horizontal="center" vertical="center" wrapText="1"/>
    </xf>
    <xf numFmtId="49" fontId="1" fillId="0" borderId="0" xfId="0" applyNumberFormat="1" applyFont="1" applyAlignment="1">
      <alignment horizontal="center" vertical="center" wrapText="1"/>
    </xf>
    <xf numFmtId="2" fontId="12" fillId="0" borderId="0" xfId="0" applyNumberFormat="1" applyFont="1" applyAlignment="1">
      <alignment horizontal="center" vertical="center" wrapText="1"/>
    </xf>
    <xf numFmtId="0" fontId="1" fillId="0" borderId="0" xfId="0" applyFont="1" applyAlignment="1">
      <alignment vertical="center" wrapText="1"/>
    </xf>
  </cellXfs>
  <cellStyles count="2">
    <cellStyle name="Hyperlink" xfId="1" builtinId="8"/>
    <cellStyle name="Normal" xfId="0" builtinId="0"/>
  </cellStyles>
  <dxfs count="2">
    <dxf>
      <font>
        <color theme="0" tint="-0.24994659260841701"/>
      </font>
    </dxf>
    <dxf>
      <font>
        <color theme="0" tint="-0.2499465926084170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45</xdr:row>
      <xdr:rowOff>0</xdr:rowOff>
    </xdr:from>
    <xdr:ext cx="19050" cy="9525"/>
    <xdr:pic>
      <xdr:nvPicPr>
        <xdr:cNvPr id="2" name="Picture 1" descr="dot_t">
          <a:extLst>
            <a:ext uri="{FF2B5EF4-FFF2-40B4-BE49-F238E27FC236}">
              <a16:creationId xmlns:a16="http://schemas.microsoft.com/office/drawing/2014/main" id="{6569EA4E-924A-4E98-809A-24718515A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450" y="9118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45</xdr:row>
      <xdr:rowOff>0</xdr:rowOff>
    </xdr:from>
    <xdr:ext cx="19050" cy="9525"/>
    <xdr:pic>
      <xdr:nvPicPr>
        <xdr:cNvPr id="3" name="Picture 2" descr="dot_t">
          <a:extLst>
            <a:ext uri="{FF2B5EF4-FFF2-40B4-BE49-F238E27FC236}">
              <a16:creationId xmlns:a16="http://schemas.microsoft.com/office/drawing/2014/main" id="{8148555D-05A0-4728-88F8-B8F50303B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6450" y="9118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52</xdr:row>
      <xdr:rowOff>0</xdr:rowOff>
    </xdr:from>
    <xdr:ext cx="19050" cy="9525"/>
    <xdr:pic>
      <xdr:nvPicPr>
        <xdr:cNvPr id="4" name="Picture 3" descr="dot_t">
          <a:extLst>
            <a:ext uri="{FF2B5EF4-FFF2-40B4-BE49-F238E27FC236}">
              <a16:creationId xmlns:a16="http://schemas.microsoft.com/office/drawing/2014/main" id="{21A3A24C-1095-43C7-B43B-45EBEDDE6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104965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52</xdr:row>
      <xdr:rowOff>0</xdr:rowOff>
    </xdr:from>
    <xdr:ext cx="19050" cy="9525"/>
    <xdr:pic>
      <xdr:nvPicPr>
        <xdr:cNvPr id="5" name="Picture 4" descr="dot_t">
          <a:extLst>
            <a:ext uri="{FF2B5EF4-FFF2-40B4-BE49-F238E27FC236}">
              <a16:creationId xmlns:a16="http://schemas.microsoft.com/office/drawing/2014/main" id="{AB35A426-0191-48E9-80C8-ED1FE0FBD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104965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5</xdr:col>
      <xdr:colOff>0</xdr:colOff>
      <xdr:row>52</xdr:row>
      <xdr:rowOff>0</xdr:rowOff>
    </xdr:from>
    <xdr:to>
      <xdr:col>5</xdr:col>
      <xdr:colOff>19050</xdr:colOff>
      <xdr:row>52</xdr:row>
      <xdr:rowOff>9525</xdr:rowOff>
    </xdr:to>
    <xdr:pic>
      <xdr:nvPicPr>
        <xdr:cNvPr id="6" name="Picture 1" descr="dot_t">
          <a:extLst>
            <a:ext uri="{FF2B5EF4-FFF2-40B4-BE49-F238E27FC236}">
              <a16:creationId xmlns:a16="http://schemas.microsoft.com/office/drawing/2014/main" id="{B6743B10-A25A-4019-903D-F7A2E4C58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104965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52</xdr:row>
      <xdr:rowOff>0</xdr:rowOff>
    </xdr:from>
    <xdr:to>
      <xdr:col>5</xdr:col>
      <xdr:colOff>19050</xdr:colOff>
      <xdr:row>52</xdr:row>
      <xdr:rowOff>9525</xdr:rowOff>
    </xdr:to>
    <xdr:pic>
      <xdr:nvPicPr>
        <xdr:cNvPr id="7" name="Picture 2" descr="dot_t">
          <a:extLst>
            <a:ext uri="{FF2B5EF4-FFF2-40B4-BE49-F238E27FC236}">
              <a16:creationId xmlns:a16="http://schemas.microsoft.com/office/drawing/2014/main" id="{3FB7DFA4-97D0-4C7B-91D8-489422B50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104965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30</xdr:row>
      <xdr:rowOff>0</xdr:rowOff>
    </xdr:from>
    <xdr:to>
      <xdr:col>5</xdr:col>
      <xdr:colOff>19050</xdr:colOff>
      <xdr:row>30</xdr:row>
      <xdr:rowOff>9525</xdr:rowOff>
    </xdr:to>
    <xdr:pic>
      <xdr:nvPicPr>
        <xdr:cNvPr id="8" name="Picture 1" descr="dot_t">
          <a:extLst>
            <a:ext uri="{FF2B5EF4-FFF2-40B4-BE49-F238E27FC236}">
              <a16:creationId xmlns:a16="http://schemas.microsoft.com/office/drawing/2014/main" id="{FBE45DD2-8C54-41D8-8404-DF824E716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6165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30</xdr:row>
      <xdr:rowOff>0</xdr:rowOff>
    </xdr:from>
    <xdr:to>
      <xdr:col>5</xdr:col>
      <xdr:colOff>19050</xdr:colOff>
      <xdr:row>30</xdr:row>
      <xdr:rowOff>9525</xdr:rowOff>
    </xdr:to>
    <xdr:pic>
      <xdr:nvPicPr>
        <xdr:cNvPr id="9" name="Picture 2" descr="dot_t">
          <a:extLst>
            <a:ext uri="{FF2B5EF4-FFF2-40B4-BE49-F238E27FC236}">
              <a16:creationId xmlns:a16="http://schemas.microsoft.com/office/drawing/2014/main" id="{AC521F59-CD35-4A2A-881E-45FFEB0E9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61658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45</xdr:row>
      <xdr:rowOff>0</xdr:rowOff>
    </xdr:from>
    <xdr:to>
      <xdr:col>5</xdr:col>
      <xdr:colOff>19050</xdr:colOff>
      <xdr:row>45</xdr:row>
      <xdr:rowOff>9525</xdr:rowOff>
    </xdr:to>
    <xdr:pic>
      <xdr:nvPicPr>
        <xdr:cNvPr id="10" name="Picture 1" descr="dot_t">
          <a:extLst>
            <a:ext uri="{FF2B5EF4-FFF2-40B4-BE49-F238E27FC236}">
              <a16:creationId xmlns:a16="http://schemas.microsoft.com/office/drawing/2014/main" id="{601A588F-5ECE-40F5-BA51-3335B0653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9118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45</xdr:row>
      <xdr:rowOff>0</xdr:rowOff>
    </xdr:from>
    <xdr:to>
      <xdr:col>5</xdr:col>
      <xdr:colOff>19050</xdr:colOff>
      <xdr:row>45</xdr:row>
      <xdr:rowOff>9525</xdr:rowOff>
    </xdr:to>
    <xdr:pic>
      <xdr:nvPicPr>
        <xdr:cNvPr id="11" name="Picture 2" descr="dot_t">
          <a:extLst>
            <a:ext uri="{FF2B5EF4-FFF2-40B4-BE49-F238E27FC236}">
              <a16:creationId xmlns:a16="http://schemas.microsoft.com/office/drawing/2014/main" id="{39A7240A-27B9-4CF3-82C7-933606BCD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9118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0</xdr:colOff>
      <xdr:row>47</xdr:row>
      <xdr:rowOff>0</xdr:rowOff>
    </xdr:from>
    <xdr:ext cx="19050" cy="9525"/>
    <xdr:pic>
      <xdr:nvPicPr>
        <xdr:cNvPr id="12" name="Picture 1" descr="dot_t">
          <a:extLst>
            <a:ext uri="{FF2B5EF4-FFF2-40B4-BE49-F238E27FC236}">
              <a16:creationId xmlns:a16="http://schemas.microsoft.com/office/drawing/2014/main" id="{0D50B003-404A-4D40-8A41-AF2816D4B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95123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46</xdr:row>
      <xdr:rowOff>190500</xdr:rowOff>
    </xdr:from>
    <xdr:ext cx="19050" cy="9525"/>
    <xdr:pic>
      <xdr:nvPicPr>
        <xdr:cNvPr id="13" name="Picture 2" descr="dot_t">
          <a:extLst>
            <a:ext uri="{FF2B5EF4-FFF2-40B4-BE49-F238E27FC236}">
              <a16:creationId xmlns:a16="http://schemas.microsoft.com/office/drawing/2014/main" id="{73DB027E-6883-4728-871C-04C8CB24D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95059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42</xdr:row>
      <xdr:rowOff>0</xdr:rowOff>
    </xdr:from>
    <xdr:ext cx="19050" cy="9525"/>
    <xdr:pic>
      <xdr:nvPicPr>
        <xdr:cNvPr id="14" name="Picture 13" descr="dot_t">
          <a:extLst>
            <a:ext uri="{FF2B5EF4-FFF2-40B4-BE49-F238E27FC236}">
              <a16:creationId xmlns:a16="http://schemas.microsoft.com/office/drawing/2014/main" id="{C426594F-450C-4E25-8376-DC17BD9B0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85280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0</xdr:colOff>
      <xdr:row>42</xdr:row>
      <xdr:rowOff>0</xdr:rowOff>
    </xdr:from>
    <xdr:ext cx="19050" cy="9525"/>
    <xdr:pic>
      <xdr:nvPicPr>
        <xdr:cNvPr id="15" name="Picture 14" descr="dot_t">
          <a:extLst>
            <a:ext uri="{FF2B5EF4-FFF2-40B4-BE49-F238E27FC236}">
              <a16:creationId xmlns:a16="http://schemas.microsoft.com/office/drawing/2014/main" id="{6E1D5385-47F4-407B-9782-340E40ED3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07100" y="85280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352425</xdr:colOff>
      <xdr:row>46</xdr:row>
      <xdr:rowOff>190500</xdr:rowOff>
    </xdr:from>
    <xdr:ext cx="19050" cy="9525"/>
    <xdr:pic>
      <xdr:nvPicPr>
        <xdr:cNvPr id="16" name="Picture 2" descr="dot_t">
          <a:extLst>
            <a:ext uri="{FF2B5EF4-FFF2-40B4-BE49-F238E27FC236}">
              <a16:creationId xmlns:a16="http://schemas.microsoft.com/office/drawing/2014/main" id="{967F9B30-3881-4B66-8649-A3DAC5E5C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875" y="950595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45</xdr:row>
      <xdr:rowOff>0</xdr:rowOff>
    </xdr:from>
    <xdr:ext cx="19050" cy="9525"/>
    <xdr:pic>
      <xdr:nvPicPr>
        <xdr:cNvPr id="17" name="Picture 1" descr="dot_t">
          <a:extLst>
            <a:ext uri="{FF2B5EF4-FFF2-40B4-BE49-F238E27FC236}">
              <a16:creationId xmlns:a16="http://schemas.microsoft.com/office/drawing/2014/main" id="{913A3BC8-A716-45F8-80E0-B49FC30DD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7450" y="9118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0</xdr:colOff>
      <xdr:row>45</xdr:row>
      <xdr:rowOff>0</xdr:rowOff>
    </xdr:from>
    <xdr:ext cx="19050" cy="9525"/>
    <xdr:pic>
      <xdr:nvPicPr>
        <xdr:cNvPr id="18" name="Picture 2" descr="dot_t">
          <a:extLst>
            <a:ext uri="{FF2B5EF4-FFF2-40B4-BE49-F238E27FC236}">
              <a16:creationId xmlns:a16="http://schemas.microsoft.com/office/drawing/2014/main" id="{72D096A2-3287-465C-B892-5DD8C0443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97450" y="9118600"/>
          <a:ext cx="19050"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ciencedirect.com/science/article/pii/S0021925817434442" TargetMode="External"/><Relationship Id="rId2" Type="http://schemas.openxmlformats.org/officeDocument/2006/relationships/hyperlink" Target="https://www.sciencedirect.com/science/article/pii/S0021925817434442" TargetMode="External"/><Relationship Id="rId1" Type="http://schemas.openxmlformats.org/officeDocument/2006/relationships/hyperlink" Target="https://www.sciencedirect.com/science/article/pii/S0021925817434442" TargetMode="External"/><Relationship Id="rId5" Type="http://schemas.openxmlformats.org/officeDocument/2006/relationships/printerSettings" Target="../printerSettings/printerSettings4.bin"/><Relationship Id="rId4" Type="http://schemas.openxmlformats.org/officeDocument/2006/relationships/hyperlink" Target="https://www.science.org/doi/abs/10.1126/science.1948033"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BC7B2-DF43-4EFB-8614-2A3099B9DFB5}">
  <dimension ref="A1:AF60"/>
  <sheetViews>
    <sheetView zoomScale="110" zoomScaleNormal="110" workbookViewId="0">
      <selection activeCell="C27" sqref="C27"/>
    </sheetView>
  </sheetViews>
  <sheetFormatPr defaultRowHeight="14.5" x14ac:dyDescent="0.35"/>
  <cols>
    <col min="1" max="1" width="29.453125" customWidth="1"/>
    <col min="2" max="2" width="11" customWidth="1"/>
    <col min="3" max="3" width="16.81640625" customWidth="1"/>
    <col min="11" max="11" width="9" customWidth="1"/>
  </cols>
  <sheetData>
    <row r="1" spans="1:6" x14ac:dyDescent="0.35">
      <c r="A1" s="1" t="s">
        <v>0</v>
      </c>
    </row>
    <row r="3" spans="1:6" x14ac:dyDescent="0.35">
      <c r="A3" s="2" t="s">
        <v>1</v>
      </c>
      <c r="B3" s="3"/>
      <c r="C3" s="3"/>
    </row>
    <row r="4" spans="1:6" x14ac:dyDescent="0.35">
      <c r="A4" t="s">
        <v>2</v>
      </c>
    </row>
    <row r="5" spans="1:6" x14ac:dyDescent="0.35">
      <c r="B5" s="4" t="s">
        <v>3</v>
      </c>
      <c r="C5" s="4" t="s">
        <v>4</v>
      </c>
      <c r="D5" s="5" t="s">
        <v>5</v>
      </c>
      <c r="F5" s="6"/>
    </row>
    <row r="6" spans="1:6" x14ac:dyDescent="0.35">
      <c r="A6" s="1" t="s">
        <v>6</v>
      </c>
      <c r="B6" s="7">
        <v>69</v>
      </c>
      <c r="C6" s="7" t="s">
        <v>7</v>
      </c>
      <c r="D6" s="7"/>
      <c r="E6" s="8"/>
      <c r="F6" s="6"/>
    </row>
    <row r="7" spans="1:6" x14ac:dyDescent="0.35">
      <c r="A7" s="1" t="s">
        <v>8</v>
      </c>
      <c r="B7" s="7"/>
      <c r="C7" s="7"/>
      <c r="D7" s="7">
        <v>55</v>
      </c>
      <c r="E7" s="8"/>
      <c r="F7" s="6"/>
    </row>
    <row r="8" spans="1:6" x14ac:dyDescent="0.35">
      <c r="A8" s="1" t="s">
        <v>9</v>
      </c>
      <c r="B8" s="7">
        <v>80</v>
      </c>
      <c r="C8" s="7" t="s">
        <v>10</v>
      </c>
      <c r="D8" s="7"/>
    </row>
    <row r="9" spans="1:6" x14ac:dyDescent="0.35">
      <c r="A9" s="1" t="s">
        <v>11</v>
      </c>
      <c r="B9" s="7">
        <v>1.74</v>
      </c>
      <c r="C9" s="7" t="s">
        <v>12</v>
      </c>
      <c r="D9" s="7"/>
    </row>
    <row r="10" spans="1:6" ht="16.5" x14ac:dyDescent="0.35">
      <c r="A10" s="1" t="s">
        <v>13</v>
      </c>
      <c r="B10" s="7">
        <v>27</v>
      </c>
      <c r="C10" s="7" t="s">
        <v>14</v>
      </c>
      <c r="D10" s="7"/>
    </row>
    <row r="11" spans="1:6" x14ac:dyDescent="0.35">
      <c r="A11" s="1" t="s">
        <v>15</v>
      </c>
      <c r="B11" s="7">
        <v>140</v>
      </c>
      <c r="C11" s="7" t="s">
        <v>16</v>
      </c>
      <c r="D11" s="7"/>
    </row>
    <row r="12" spans="1:6" x14ac:dyDescent="0.35">
      <c r="A12" s="1" t="s">
        <v>17</v>
      </c>
      <c r="B12" s="7">
        <v>80</v>
      </c>
      <c r="C12" s="7" t="s">
        <v>18</v>
      </c>
      <c r="D12" s="7"/>
    </row>
    <row r="13" spans="1:6" x14ac:dyDescent="0.35">
      <c r="A13" s="1" t="s">
        <v>19</v>
      </c>
      <c r="B13" s="7">
        <v>38</v>
      </c>
      <c r="C13" s="7" t="s">
        <v>20</v>
      </c>
      <c r="D13" s="7"/>
    </row>
    <row r="14" spans="1:6" x14ac:dyDescent="0.35">
      <c r="A14" s="1" t="s">
        <v>21</v>
      </c>
      <c r="B14" s="7">
        <v>7</v>
      </c>
      <c r="C14" s="7" t="s">
        <v>22</v>
      </c>
      <c r="D14" s="7"/>
    </row>
    <row r="15" spans="1:6" x14ac:dyDescent="0.35">
      <c r="A15" s="1" t="s">
        <v>23</v>
      </c>
      <c r="B15" s="7">
        <v>60</v>
      </c>
      <c r="C15" s="7" t="s">
        <v>24</v>
      </c>
      <c r="D15" s="7"/>
    </row>
    <row r="16" spans="1:6" x14ac:dyDescent="0.35">
      <c r="A16" s="1" t="s">
        <v>25</v>
      </c>
      <c r="B16" s="7">
        <v>90</v>
      </c>
      <c r="C16" s="7" t="s">
        <v>26</v>
      </c>
      <c r="D16" s="7"/>
    </row>
    <row r="17" spans="1:32" x14ac:dyDescent="0.35">
      <c r="A17" s="1" t="s">
        <v>27</v>
      </c>
      <c r="B17" s="7">
        <v>29</v>
      </c>
      <c r="C17" s="9" t="s">
        <v>28</v>
      </c>
      <c r="D17" s="7"/>
    </row>
    <row r="18" spans="1:32" x14ac:dyDescent="0.35">
      <c r="A18" s="1" t="s">
        <v>29</v>
      </c>
      <c r="B18" s="7">
        <v>22</v>
      </c>
      <c r="C18" s="7" t="s">
        <v>30</v>
      </c>
      <c r="D18" s="7"/>
    </row>
    <row r="19" spans="1:32" x14ac:dyDescent="0.35">
      <c r="A19" s="10" t="s">
        <v>31</v>
      </c>
      <c r="B19" s="7">
        <v>50</v>
      </c>
      <c r="C19" s="7" t="s">
        <v>32</v>
      </c>
      <c r="D19" s="7"/>
    </row>
    <row r="20" spans="1:32" x14ac:dyDescent="0.35">
      <c r="A20" s="10" t="s">
        <v>33</v>
      </c>
      <c r="B20" s="7">
        <v>10</v>
      </c>
      <c r="C20" s="7" t="s">
        <v>34</v>
      </c>
      <c r="D20" s="7"/>
    </row>
    <row r="21" spans="1:32" ht="16.5" x14ac:dyDescent="0.35">
      <c r="A21" s="1" t="s">
        <v>35</v>
      </c>
      <c r="B21" s="7">
        <v>239</v>
      </c>
      <c r="C21" s="7" t="s">
        <v>36</v>
      </c>
      <c r="D21" s="7"/>
    </row>
    <row r="22" spans="1:32" x14ac:dyDescent="0.35">
      <c r="A22" s="1" t="s">
        <v>37</v>
      </c>
      <c r="B22" s="7"/>
      <c r="C22" s="7"/>
      <c r="D22" s="7">
        <v>32</v>
      </c>
    </row>
    <row r="23" spans="1:32" x14ac:dyDescent="0.35">
      <c r="B23" s="7"/>
      <c r="C23" s="7"/>
      <c r="D23" s="7"/>
    </row>
    <row r="24" spans="1:32" ht="56.25" customHeight="1" x14ac:dyDescent="0.35">
      <c r="A24" s="11" t="s">
        <v>38</v>
      </c>
      <c r="B24" s="11"/>
      <c r="C24" s="11"/>
      <c r="D24" s="11"/>
      <c r="E24" s="11"/>
      <c r="F24" s="11"/>
    </row>
    <row r="31" spans="1:32" x14ac:dyDescent="0.35">
      <c r="A31" s="5"/>
      <c r="B31" s="5"/>
      <c r="C31" s="5"/>
      <c r="D31" s="5"/>
      <c r="E31" s="5"/>
      <c r="F31" s="5"/>
      <c r="G31" s="5"/>
      <c r="H31" s="5"/>
      <c r="I31" s="5"/>
      <c r="J31" s="5"/>
      <c r="K31" s="5"/>
      <c r="L31" s="5"/>
      <c r="M31" s="5"/>
      <c r="N31" s="5"/>
      <c r="O31" s="5"/>
      <c r="P31" s="5"/>
      <c r="Q31" s="5"/>
      <c r="R31" s="5"/>
      <c r="S31" s="5"/>
      <c r="T31" s="5"/>
      <c r="U31" s="5"/>
      <c r="V31" s="5"/>
      <c r="W31" s="5"/>
      <c r="X31" s="5"/>
      <c r="Y31" s="5"/>
      <c r="Z31" s="5"/>
      <c r="AA31" s="5"/>
      <c r="AB31" s="5"/>
      <c r="AD31" s="5"/>
      <c r="AF31" s="5"/>
    </row>
    <row r="32" spans="1:32" x14ac:dyDescent="0.35">
      <c r="G32" s="12"/>
      <c r="AA32" s="13"/>
    </row>
    <row r="33" spans="7:27" x14ac:dyDescent="0.35">
      <c r="G33" s="12"/>
    </row>
    <row r="34" spans="7:27" x14ac:dyDescent="0.35">
      <c r="G34" s="12"/>
    </row>
    <row r="35" spans="7:27" x14ac:dyDescent="0.35">
      <c r="G35" s="12"/>
      <c r="AA35" s="13"/>
    </row>
    <row r="36" spans="7:27" x14ac:dyDescent="0.35">
      <c r="G36" s="12"/>
    </row>
    <row r="37" spans="7:27" x14ac:dyDescent="0.35">
      <c r="G37" s="12"/>
    </row>
    <row r="38" spans="7:27" x14ac:dyDescent="0.35">
      <c r="G38" s="12"/>
      <c r="AA38" s="13"/>
    </row>
    <row r="39" spans="7:27" x14ac:dyDescent="0.35">
      <c r="G39" s="12"/>
      <c r="AA39" s="13"/>
    </row>
    <row r="40" spans="7:27" x14ac:dyDescent="0.35">
      <c r="G40" s="12"/>
    </row>
    <row r="41" spans="7:27" x14ac:dyDescent="0.35">
      <c r="G41" s="12"/>
    </row>
    <row r="42" spans="7:27" x14ac:dyDescent="0.35">
      <c r="G42" s="12"/>
    </row>
    <row r="43" spans="7:27" x14ac:dyDescent="0.35">
      <c r="G43" s="12"/>
      <c r="AA43" s="13"/>
    </row>
    <row r="44" spans="7:27" x14ac:dyDescent="0.35">
      <c r="G44" s="12"/>
      <c r="AA44" s="13"/>
    </row>
    <row r="45" spans="7:27" x14ac:dyDescent="0.35">
      <c r="G45" s="12"/>
    </row>
    <row r="46" spans="7:27" x14ac:dyDescent="0.35">
      <c r="G46" s="12"/>
    </row>
    <row r="47" spans="7:27" x14ac:dyDescent="0.35">
      <c r="G47" s="12"/>
    </row>
    <row r="48" spans="7:27" x14ac:dyDescent="0.35">
      <c r="G48" s="12"/>
    </row>
    <row r="49" spans="1:27" x14ac:dyDescent="0.35">
      <c r="G49" s="12"/>
    </row>
    <row r="50" spans="1:27" x14ac:dyDescent="0.35">
      <c r="A50" s="14"/>
      <c r="B50" s="14"/>
      <c r="C50" s="14"/>
      <c r="D50" s="14"/>
      <c r="E50" s="14"/>
      <c r="F50" s="14"/>
      <c r="G50" s="14"/>
      <c r="H50" s="14"/>
      <c r="I50" s="14"/>
      <c r="J50" s="14"/>
      <c r="K50" s="14"/>
      <c r="L50" s="14"/>
      <c r="N50" s="14"/>
      <c r="O50" s="14"/>
      <c r="P50" s="14"/>
      <c r="R50" s="14"/>
      <c r="T50" s="14"/>
      <c r="V50" s="14"/>
      <c r="X50" s="14"/>
      <c r="Y50" s="14"/>
      <c r="Z50" s="14"/>
      <c r="AA50" s="14"/>
    </row>
    <row r="51" spans="1:27" x14ac:dyDescent="0.35">
      <c r="B51" s="14"/>
      <c r="G51" s="12"/>
    </row>
    <row r="52" spans="1:27" x14ac:dyDescent="0.35">
      <c r="B52" s="14"/>
      <c r="G52" s="12"/>
    </row>
    <row r="53" spans="1:27" x14ac:dyDescent="0.35">
      <c r="B53" s="14"/>
      <c r="G53" s="12"/>
      <c r="O53" s="15"/>
    </row>
    <row r="54" spans="1:27" x14ac:dyDescent="0.35">
      <c r="B54" s="14"/>
      <c r="G54" s="12"/>
      <c r="Q54" s="12"/>
    </row>
    <row r="55" spans="1:27" x14ac:dyDescent="0.35">
      <c r="B55" s="14"/>
      <c r="G55" s="12"/>
    </row>
    <row r="56" spans="1:27" x14ac:dyDescent="0.35">
      <c r="B56" s="14"/>
      <c r="G56" s="12"/>
    </row>
    <row r="58" spans="1:27" x14ac:dyDescent="0.35">
      <c r="G58" s="12"/>
    </row>
    <row r="59" spans="1:27" x14ac:dyDescent="0.35">
      <c r="G59" s="12"/>
    </row>
    <row r="60" spans="1:27" x14ac:dyDescent="0.35">
      <c r="G60" s="12"/>
    </row>
  </sheetData>
  <mergeCells count="1">
    <mergeCell ref="A24:F2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8DB3-9123-4A45-A909-2A5C2AA609AF}">
  <sheetPr>
    <pageSetUpPr fitToPage="1"/>
  </sheetPr>
  <dimension ref="A1:F52"/>
  <sheetViews>
    <sheetView topLeftCell="A5" zoomScaleNormal="100" workbookViewId="0">
      <selection activeCell="E18" sqref="E18"/>
    </sheetView>
  </sheetViews>
  <sheetFormatPr defaultColWidth="9.1796875" defaultRowHeight="15.75" customHeight="1" x14ac:dyDescent="0.25"/>
  <cols>
    <col min="1" max="1" width="11.54296875" style="18" customWidth="1"/>
    <col min="2" max="2" width="38.26953125" style="17" customWidth="1"/>
    <col min="3" max="3" width="11.54296875" style="18" customWidth="1"/>
    <col min="4" max="4" width="10.1796875" style="17" customWidth="1"/>
    <col min="5" max="5" width="14.453125" style="17" customWidth="1"/>
    <col min="6" max="6" width="10.453125" style="18" customWidth="1"/>
    <col min="7" max="16384" width="9.1796875" style="17"/>
  </cols>
  <sheetData>
    <row r="1" spans="1:6" ht="15.75" customHeight="1" x14ac:dyDescent="0.3">
      <c r="A1" s="16" t="s">
        <v>39</v>
      </c>
    </row>
    <row r="2" spans="1:6" s="21" customFormat="1" ht="36" customHeight="1" x14ac:dyDescent="0.35">
      <c r="A2" s="19" t="s">
        <v>40</v>
      </c>
      <c r="B2" s="20" t="s">
        <v>41</v>
      </c>
      <c r="C2" s="19" t="s">
        <v>42</v>
      </c>
      <c r="D2" s="19" t="s">
        <v>43</v>
      </c>
      <c r="E2" s="19" t="s">
        <v>44</v>
      </c>
      <c r="F2" s="19" t="s">
        <v>45</v>
      </c>
    </row>
    <row r="3" spans="1:6" ht="15.75" customHeight="1" x14ac:dyDescent="0.25">
      <c r="A3" s="18" t="s">
        <v>46</v>
      </c>
      <c r="B3" s="22" t="s">
        <v>47</v>
      </c>
      <c r="C3" s="23" t="s">
        <v>48</v>
      </c>
      <c r="D3" s="24">
        <v>89.09</v>
      </c>
      <c r="E3" s="25">
        <v>1.01E-3</v>
      </c>
      <c r="F3" s="25">
        <f>E3*2</f>
        <v>2.0200000000000001E-3</v>
      </c>
    </row>
    <row r="4" spans="1:6" ht="15.75" customHeight="1" x14ac:dyDescent="0.25">
      <c r="A4" s="18" t="s">
        <v>46</v>
      </c>
      <c r="B4" s="17" t="s">
        <v>49</v>
      </c>
      <c r="C4" s="18" t="s">
        <v>50</v>
      </c>
      <c r="D4" s="18">
        <v>174.2</v>
      </c>
      <c r="E4" s="25">
        <v>2.8699999999999998E-4</v>
      </c>
      <c r="F4" s="25">
        <f t="shared" ref="F4:F22" si="0">E4*2</f>
        <v>5.7399999999999997E-4</v>
      </c>
    </row>
    <row r="5" spans="1:6" ht="15.75" customHeight="1" x14ac:dyDescent="0.25">
      <c r="A5" s="18" t="s">
        <v>46</v>
      </c>
      <c r="B5" s="17" t="s">
        <v>51</v>
      </c>
      <c r="C5" s="18" t="s">
        <v>52</v>
      </c>
      <c r="D5" s="26">
        <v>132.11799999999999</v>
      </c>
      <c r="E5" s="25">
        <v>1.3320000000000001E-4</v>
      </c>
      <c r="F5" s="25">
        <f t="shared" si="0"/>
        <v>2.6640000000000002E-4</v>
      </c>
    </row>
    <row r="6" spans="1:6" ht="15.75" customHeight="1" x14ac:dyDescent="0.25">
      <c r="A6" s="18" t="s">
        <v>46</v>
      </c>
      <c r="B6" s="17" t="s">
        <v>53</v>
      </c>
      <c r="C6" s="18" t="s">
        <v>54</v>
      </c>
      <c r="D6" s="27">
        <v>133.1</v>
      </c>
      <c r="E6" s="25">
        <v>2.2599999999999999E-4</v>
      </c>
      <c r="F6" s="25">
        <f t="shared" si="0"/>
        <v>4.5199999999999998E-4</v>
      </c>
    </row>
    <row r="7" spans="1:6" ht="15.75" customHeight="1" x14ac:dyDescent="0.25">
      <c r="A7" s="18" t="s">
        <v>46</v>
      </c>
      <c r="B7" s="17" t="s">
        <v>55</v>
      </c>
      <c r="C7" s="18" t="s">
        <v>56</v>
      </c>
      <c r="D7" s="18">
        <v>121.16</v>
      </c>
      <c r="E7" s="25">
        <v>4.9660000000000004E-4</v>
      </c>
      <c r="F7" s="25">
        <f t="shared" si="0"/>
        <v>9.9320000000000007E-4</v>
      </c>
    </row>
    <row r="8" spans="1:6" ht="15.75" customHeight="1" x14ac:dyDescent="0.25">
      <c r="A8" s="18" t="s">
        <v>46</v>
      </c>
      <c r="B8" s="17" t="s">
        <v>57</v>
      </c>
      <c r="C8" s="18" t="s">
        <v>58</v>
      </c>
      <c r="D8" s="18">
        <v>147.13</v>
      </c>
      <c r="E8" s="25">
        <v>3.3980000000000002E-4</v>
      </c>
      <c r="F8" s="25">
        <f t="shared" si="0"/>
        <v>6.7960000000000004E-4</v>
      </c>
    </row>
    <row r="9" spans="1:6" ht="15.75" customHeight="1" x14ac:dyDescent="0.25">
      <c r="A9" s="18" t="s">
        <v>46</v>
      </c>
      <c r="B9" s="17" t="s">
        <v>59</v>
      </c>
      <c r="C9" s="18" t="s">
        <v>60</v>
      </c>
      <c r="D9" s="26">
        <v>146.14400000000001</v>
      </c>
      <c r="E9" s="25">
        <v>2E-3</v>
      </c>
      <c r="F9" s="25">
        <f t="shared" si="0"/>
        <v>4.0000000000000001E-3</v>
      </c>
    </row>
    <row r="10" spans="1:6" ht="15.75" customHeight="1" x14ac:dyDescent="0.25">
      <c r="A10" s="18" t="s">
        <v>46</v>
      </c>
      <c r="B10" s="17" t="s">
        <v>61</v>
      </c>
      <c r="C10" s="18" t="s">
        <v>62</v>
      </c>
      <c r="D10" s="26">
        <v>75.066400000000002</v>
      </c>
      <c r="E10" s="25">
        <v>6.6699999999999995E-4</v>
      </c>
      <c r="F10" s="25">
        <f t="shared" si="0"/>
        <v>1.3339999999999999E-3</v>
      </c>
    </row>
    <row r="11" spans="1:6" ht="15.75" customHeight="1" x14ac:dyDescent="0.25">
      <c r="A11" s="18" t="s">
        <v>46</v>
      </c>
      <c r="B11" s="17" t="s">
        <v>63</v>
      </c>
      <c r="C11" s="18" t="s">
        <v>64</v>
      </c>
      <c r="D11" s="26">
        <v>155.154</v>
      </c>
      <c r="E11" s="25">
        <v>9.6799999999999995E-5</v>
      </c>
      <c r="F11" s="25">
        <f t="shared" si="0"/>
        <v>1.9359999999999999E-4</v>
      </c>
    </row>
    <row r="12" spans="1:6" ht="15.75" customHeight="1" x14ac:dyDescent="0.25">
      <c r="A12" s="18" t="s">
        <v>46</v>
      </c>
      <c r="B12" s="17" t="s">
        <v>65</v>
      </c>
      <c r="C12" s="18" t="s">
        <v>66</v>
      </c>
      <c r="D12" s="26">
        <v>131.172</v>
      </c>
      <c r="E12" s="25">
        <v>3.8200000000000002E-4</v>
      </c>
      <c r="F12" s="25">
        <f t="shared" si="0"/>
        <v>7.6400000000000003E-4</v>
      </c>
    </row>
    <row r="13" spans="1:6" ht="15.75" customHeight="1" x14ac:dyDescent="0.25">
      <c r="A13" s="18" t="s">
        <v>46</v>
      </c>
      <c r="B13" s="17" t="s">
        <v>67</v>
      </c>
      <c r="C13" s="18" t="s">
        <v>68</v>
      </c>
      <c r="D13" s="26">
        <v>131.172</v>
      </c>
      <c r="E13" s="25">
        <v>5.7300000000000005E-4</v>
      </c>
      <c r="F13" s="25">
        <f t="shared" si="0"/>
        <v>1.1460000000000001E-3</v>
      </c>
    </row>
    <row r="14" spans="1:6" ht="15.75" customHeight="1" x14ac:dyDescent="0.25">
      <c r="A14" s="18" t="s">
        <v>46</v>
      </c>
      <c r="B14" s="17" t="s">
        <v>69</v>
      </c>
      <c r="C14" s="18" t="s">
        <v>70</v>
      </c>
      <c r="D14" s="18">
        <v>182.65</v>
      </c>
      <c r="E14" s="25">
        <v>4.7800000000000002E-4</v>
      </c>
      <c r="F14" s="25">
        <f t="shared" si="0"/>
        <v>9.5600000000000004E-4</v>
      </c>
    </row>
    <row r="15" spans="1:6" ht="15.75" customHeight="1" x14ac:dyDescent="0.25">
      <c r="A15" s="18" t="s">
        <v>46</v>
      </c>
      <c r="B15" s="17" t="s">
        <v>71</v>
      </c>
      <c r="C15" s="18" t="s">
        <v>72</v>
      </c>
      <c r="D15" s="26">
        <v>149.21100000000001</v>
      </c>
      <c r="E15" s="25">
        <v>1.01E-4</v>
      </c>
      <c r="F15" s="25">
        <f t="shared" si="0"/>
        <v>2.02E-4</v>
      </c>
    </row>
    <row r="16" spans="1:6" ht="15.75" customHeight="1" x14ac:dyDescent="0.25">
      <c r="A16" s="18" t="s">
        <v>46</v>
      </c>
      <c r="B16" s="17" t="s">
        <v>73</v>
      </c>
      <c r="C16" s="18" t="s">
        <v>74</v>
      </c>
      <c r="D16" s="26">
        <v>165.18899999999999</v>
      </c>
      <c r="E16" s="25">
        <v>1.5200000000000001E-4</v>
      </c>
      <c r="F16" s="25">
        <f t="shared" si="0"/>
        <v>3.0400000000000002E-4</v>
      </c>
    </row>
    <row r="17" spans="1:6" ht="15.75" customHeight="1" x14ac:dyDescent="0.25">
      <c r="A17" s="18" t="s">
        <v>46</v>
      </c>
      <c r="B17" s="17" t="s">
        <v>75</v>
      </c>
      <c r="C17" s="18" t="s">
        <v>76</v>
      </c>
      <c r="D17" s="26">
        <v>115.13</v>
      </c>
      <c r="E17" s="25">
        <v>2.61E-4</v>
      </c>
      <c r="F17" s="25">
        <f t="shared" si="0"/>
        <v>5.22E-4</v>
      </c>
    </row>
    <row r="18" spans="1:6" ht="15.75" customHeight="1" x14ac:dyDescent="0.25">
      <c r="A18" s="18" t="s">
        <v>46</v>
      </c>
      <c r="B18" s="17" t="s">
        <v>77</v>
      </c>
      <c r="C18" s="18" t="s">
        <v>78</v>
      </c>
      <c r="D18" s="26">
        <v>105.092</v>
      </c>
      <c r="E18" s="25">
        <v>9.5199999999999997E-5</v>
      </c>
      <c r="F18" s="25">
        <f t="shared" si="0"/>
        <v>1.9039999999999999E-4</v>
      </c>
    </row>
    <row r="19" spans="1:6" ht="15.75" customHeight="1" x14ac:dyDescent="0.25">
      <c r="A19" s="18" t="s">
        <v>46</v>
      </c>
      <c r="B19" s="17" t="s">
        <v>79</v>
      </c>
      <c r="C19" s="18" t="s">
        <v>80</v>
      </c>
      <c r="D19" s="26">
        <v>119.119</v>
      </c>
      <c r="E19" s="25">
        <v>3.3599999999999998E-4</v>
      </c>
      <c r="F19" s="25">
        <f t="shared" si="0"/>
        <v>6.7199999999999996E-4</v>
      </c>
    </row>
    <row r="20" spans="1:6" ht="15.75" customHeight="1" x14ac:dyDescent="0.25">
      <c r="A20" s="18" t="s">
        <v>46</v>
      </c>
      <c r="B20" s="17" t="s">
        <v>81</v>
      </c>
      <c r="C20" s="18" t="s">
        <v>82</v>
      </c>
      <c r="D20" s="26">
        <v>204.22499999999999</v>
      </c>
      <c r="E20" s="25">
        <v>4.8999999999999998E-5</v>
      </c>
      <c r="F20" s="25">
        <f t="shared" si="0"/>
        <v>9.7999999999999997E-5</v>
      </c>
    </row>
    <row r="21" spans="1:6" ht="15.75" customHeight="1" x14ac:dyDescent="0.25">
      <c r="A21" s="18" t="s">
        <v>46</v>
      </c>
      <c r="B21" s="17" t="s">
        <v>83</v>
      </c>
      <c r="C21" s="18" t="s">
        <v>84</v>
      </c>
      <c r="D21" s="26">
        <v>181.18799999999999</v>
      </c>
      <c r="E21" s="25">
        <v>1.94E-4</v>
      </c>
      <c r="F21" s="25">
        <f t="shared" si="0"/>
        <v>3.88E-4</v>
      </c>
    </row>
    <row r="22" spans="1:6" ht="15.75" customHeight="1" x14ac:dyDescent="0.25">
      <c r="A22" s="18" t="s">
        <v>46</v>
      </c>
      <c r="B22" s="17" t="s">
        <v>85</v>
      </c>
      <c r="C22" s="18" t="s">
        <v>86</v>
      </c>
      <c r="D22" s="26">
        <v>117.146</v>
      </c>
      <c r="E22" s="25">
        <v>4.2700000000000002E-4</v>
      </c>
      <c r="F22" s="25">
        <f t="shared" si="0"/>
        <v>8.5400000000000005E-4</v>
      </c>
    </row>
    <row r="23" spans="1:6" ht="15.75" customHeight="1" x14ac:dyDescent="0.25">
      <c r="A23" s="18" t="s">
        <v>87</v>
      </c>
      <c r="B23" s="17" t="s">
        <v>88</v>
      </c>
      <c r="C23" s="18" t="s">
        <v>89</v>
      </c>
      <c r="D23" s="26">
        <v>280.452</v>
      </c>
      <c r="E23" s="25">
        <v>1.0199999999999999E-7</v>
      </c>
      <c r="F23" s="25">
        <f>E23</f>
        <v>1.0199999999999999E-7</v>
      </c>
    </row>
    <row r="24" spans="1:6" ht="15.75" customHeight="1" x14ac:dyDescent="0.25">
      <c r="A24" s="18" t="s">
        <v>90</v>
      </c>
      <c r="B24" s="17" t="s">
        <v>91</v>
      </c>
      <c r="C24" s="18" t="s">
        <v>92</v>
      </c>
      <c r="D24" s="18">
        <v>307.32</v>
      </c>
      <c r="E24" s="25">
        <v>1.6300000000000002E-7</v>
      </c>
      <c r="F24" s="25">
        <f t="shared" ref="F24:F51" si="1">E24</f>
        <v>1.6300000000000002E-7</v>
      </c>
    </row>
    <row r="25" spans="1:6" ht="15.75" customHeight="1" x14ac:dyDescent="0.25">
      <c r="A25" s="18" t="s">
        <v>90</v>
      </c>
      <c r="B25" s="17" t="s">
        <v>93</v>
      </c>
      <c r="C25" s="18" t="s">
        <v>94</v>
      </c>
      <c r="D25" s="18">
        <v>110.04</v>
      </c>
      <c r="E25" s="25">
        <v>2.2699999999999999E-4</v>
      </c>
      <c r="F25" s="25">
        <f t="shared" si="1"/>
        <v>2.2699999999999999E-4</v>
      </c>
    </row>
    <row r="26" spans="1:6" ht="15.75" customHeight="1" x14ac:dyDescent="0.25">
      <c r="A26" s="18" t="s">
        <v>95</v>
      </c>
      <c r="B26" s="17" t="s">
        <v>96</v>
      </c>
      <c r="C26" s="18" t="s">
        <v>97</v>
      </c>
      <c r="D26" s="18">
        <v>180.16</v>
      </c>
      <c r="E26" s="25">
        <v>5.4999999999999997E-3</v>
      </c>
      <c r="F26" s="25">
        <f t="shared" ref="F26" si="2">E26*2</f>
        <v>1.0999999999999999E-2</v>
      </c>
    </row>
    <row r="27" spans="1:6" ht="15.75" customHeight="1" x14ac:dyDescent="0.25">
      <c r="A27" s="18" t="s">
        <v>98</v>
      </c>
      <c r="B27" s="17" t="s">
        <v>99</v>
      </c>
      <c r="C27" s="18" t="s">
        <v>100</v>
      </c>
      <c r="D27" s="26">
        <v>430.38</v>
      </c>
      <c r="E27" s="25">
        <v>1.8029712966969568E-8</v>
      </c>
      <c r="F27" s="25">
        <f t="shared" si="1"/>
        <v>1.8029712966969568E-8</v>
      </c>
    </row>
    <row r="28" spans="1:6" ht="15.75" customHeight="1" x14ac:dyDescent="0.25">
      <c r="A28" s="18" t="s">
        <v>98</v>
      </c>
      <c r="B28" s="17" t="s">
        <v>101</v>
      </c>
      <c r="C28" s="18" t="s">
        <v>102</v>
      </c>
      <c r="D28" s="26">
        <v>176.12</v>
      </c>
      <c r="E28" s="25">
        <v>1.1355893708834885E-5</v>
      </c>
      <c r="F28" s="25">
        <f t="shared" si="1"/>
        <v>1.1355893708834885E-5</v>
      </c>
    </row>
    <row r="29" spans="1:6" ht="15.75" customHeight="1" x14ac:dyDescent="0.25">
      <c r="A29" s="18" t="s">
        <v>98</v>
      </c>
      <c r="B29" s="17" t="s">
        <v>103</v>
      </c>
      <c r="C29" s="18" t="s">
        <v>104</v>
      </c>
      <c r="D29" s="26">
        <v>396.65</v>
      </c>
      <c r="E29" s="25">
        <v>2.5199999999999998E-7</v>
      </c>
      <c r="F29" s="25">
        <f t="shared" si="1"/>
        <v>2.5199999999999998E-7</v>
      </c>
    </row>
    <row r="30" spans="1:6" ht="15.75" customHeight="1" x14ac:dyDescent="0.25">
      <c r="A30" s="18" t="s">
        <v>98</v>
      </c>
      <c r="B30" s="17" t="s">
        <v>105</v>
      </c>
      <c r="D30" s="26">
        <v>172.18</v>
      </c>
      <c r="E30" s="25">
        <v>3.62E-8</v>
      </c>
      <c r="F30" s="25">
        <f t="shared" si="1"/>
        <v>3.62E-8</v>
      </c>
    </row>
    <row r="31" spans="1:6" ht="15.75" customHeight="1" x14ac:dyDescent="0.25">
      <c r="A31" s="18" t="s">
        <v>98</v>
      </c>
      <c r="B31" s="17" t="s">
        <v>106</v>
      </c>
      <c r="C31" s="18" t="s">
        <v>106</v>
      </c>
      <c r="D31" s="26">
        <v>286.23</v>
      </c>
      <c r="E31" s="25">
        <v>3.0499999999999999E-7</v>
      </c>
      <c r="F31" s="25">
        <f t="shared" si="1"/>
        <v>3.0499999999999999E-7</v>
      </c>
    </row>
    <row r="32" spans="1:6" ht="15.75" customHeight="1" x14ac:dyDescent="0.25">
      <c r="A32" s="18" t="s">
        <v>107</v>
      </c>
      <c r="B32" s="17" t="s">
        <v>108</v>
      </c>
      <c r="D32" s="26">
        <v>58.442999999999998</v>
      </c>
      <c r="E32" s="25">
        <v>0.1163587</v>
      </c>
      <c r="F32" s="25">
        <f t="shared" si="1"/>
        <v>0.1163587</v>
      </c>
    </row>
    <row r="33" spans="1:6" ht="15.75" customHeight="1" x14ac:dyDescent="0.25">
      <c r="A33" s="18" t="s">
        <v>107</v>
      </c>
      <c r="B33" s="17" t="s">
        <v>109</v>
      </c>
      <c r="D33" s="26">
        <v>84.006600000000006</v>
      </c>
      <c r="E33" s="25">
        <v>2.6200000000000001E-2</v>
      </c>
      <c r="F33" s="25">
        <f t="shared" si="1"/>
        <v>2.6200000000000001E-2</v>
      </c>
    </row>
    <row r="34" spans="1:6" ht="15.75" customHeight="1" x14ac:dyDescent="0.25">
      <c r="A34" s="18" t="s">
        <v>107</v>
      </c>
      <c r="B34" s="17" t="s">
        <v>110</v>
      </c>
      <c r="D34" s="26">
        <v>74.551299999999998</v>
      </c>
      <c r="E34" s="25">
        <v>5.3654999999999996E-3</v>
      </c>
      <c r="F34" s="25">
        <f t="shared" si="1"/>
        <v>5.3654999999999996E-3</v>
      </c>
    </row>
    <row r="35" spans="1:6" ht="15.75" customHeight="1" x14ac:dyDescent="0.25">
      <c r="A35" s="18" t="s">
        <v>107</v>
      </c>
      <c r="B35" s="17" t="s">
        <v>111</v>
      </c>
      <c r="D35" s="26">
        <v>110.98</v>
      </c>
      <c r="E35" s="25">
        <v>1.8021000000000001E-3</v>
      </c>
      <c r="F35" s="25">
        <f t="shared" si="1"/>
        <v>1.8021000000000001E-3</v>
      </c>
    </row>
    <row r="36" spans="1:6" ht="15.75" customHeight="1" x14ac:dyDescent="0.25">
      <c r="A36" s="18" t="s">
        <v>107</v>
      </c>
      <c r="B36" s="17" t="s">
        <v>112</v>
      </c>
      <c r="D36" s="18">
        <v>137.99</v>
      </c>
      <c r="E36" s="25">
        <v>1.0146000000000001E-3</v>
      </c>
      <c r="F36" s="25">
        <f t="shared" si="1"/>
        <v>1.0146000000000001E-3</v>
      </c>
    </row>
    <row r="37" spans="1:6" ht="15.75" customHeight="1" x14ac:dyDescent="0.25">
      <c r="A37" s="18" t="s">
        <v>107</v>
      </c>
      <c r="B37" s="17" t="s">
        <v>113</v>
      </c>
      <c r="D37" s="26">
        <v>120.366</v>
      </c>
      <c r="E37" s="25">
        <v>8.1150000000000005E-4</v>
      </c>
      <c r="F37" s="25">
        <f t="shared" si="1"/>
        <v>8.1150000000000005E-4</v>
      </c>
    </row>
    <row r="38" spans="1:6" ht="15.75" customHeight="1" x14ac:dyDescent="0.25">
      <c r="A38" s="18" t="s">
        <v>107</v>
      </c>
      <c r="B38" s="17" t="s">
        <v>114</v>
      </c>
      <c r="D38" s="26">
        <v>287.56</v>
      </c>
      <c r="E38" s="25">
        <v>6.9599999999999997E-10</v>
      </c>
      <c r="F38" s="25">
        <f t="shared" si="1"/>
        <v>6.9599999999999997E-10</v>
      </c>
    </row>
    <row r="39" spans="1:6" ht="15.75" customHeight="1" x14ac:dyDescent="0.25">
      <c r="A39" s="18" t="s">
        <v>107</v>
      </c>
      <c r="B39" s="17" t="s">
        <v>115</v>
      </c>
      <c r="D39" s="26">
        <v>404</v>
      </c>
      <c r="E39" s="25">
        <v>4.1350000000000002E-10</v>
      </c>
      <c r="F39" s="25">
        <f t="shared" si="1"/>
        <v>4.1350000000000002E-10</v>
      </c>
    </row>
    <row r="40" spans="1:6" ht="15.75" customHeight="1" x14ac:dyDescent="0.25">
      <c r="A40" s="18" t="s">
        <v>107</v>
      </c>
      <c r="B40" s="17" t="s">
        <v>116</v>
      </c>
      <c r="D40" s="18">
        <v>249.69</v>
      </c>
      <c r="E40" s="25">
        <v>4.0000000000000001E-10</v>
      </c>
      <c r="F40" s="25">
        <f t="shared" si="1"/>
        <v>4.0000000000000001E-10</v>
      </c>
    </row>
    <row r="41" spans="1:6" ht="15.75" customHeight="1" x14ac:dyDescent="0.25">
      <c r="A41" s="18" t="s">
        <v>107</v>
      </c>
      <c r="B41" s="17" t="s">
        <v>117</v>
      </c>
      <c r="D41" s="26">
        <v>197.91</v>
      </c>
      <c r="E41" s="25">
        <v>7.9500000000000005E-10</v>
      </c>
      <c r="F41" s="25">
        <f t="shared" si="1"/>
        <v>7.9500000000000005E-10</v>
      </c>
    </row>
    <row r="42" spans="1:6" ht="15.75" customHeight="1" x14ac:dyDescent="0.25">
      <c r="A42" s="18" t="s">
        <v>98</v>
      </c>
      <c r="B42" s="17" t="s">
        <v>118</v>
      </c>
      <c r="C42" s="18" t="s">
        <v>119</v>
      </c>
      <c r="D42" s="26">
        <v>244.08799999999999</v>
      </c>
      <c r="E42" s="25">
        <v>2.0499999999999999E-6</v>
      </c>
      <c r="F42" s="25">
        <f t="shared" si="1"/>
        <v>2.0499999999999999E-6</v>
      </c>
    </row>
    <row r="43" spans="1:6" ht="15.75" customHeight="1" x14ac:dyDescent="0.25">
      <c r="A43" s="18" t="s">
        <v>98</v>
      </c>
      <c r="B43" s="17" t="s">
        <v>120</v>
      </c>
      <c r="C43" s="18" t="s">
        <v>121</v>
      </c>
      <c r="D43" s="26">
        <v>1329.57</v>
      </c>
      <c r="E43" s="25">
        <v>1.5042457335830382E-7</v>
      </c>
      <c r="F43" s="25">
        <f t="shared" si="1"/>
        <v>1.5042457335830382E-7</v>
      </c>
    </row>
    <row r="44" spans="1:6" ht="15.75" customHeight="1" x14ac:dyDescent="0.25">
      <c r="A44" s="18" t="s">
        <v>98</v>
      </c>
      <c r="B44" s="17" t="s">
        <v>122</v>
      </c>
      <c r="C44" s="18" t="s">
        <v>123</v>
      </c>
      <c r="D44" s="26">
        <v>441.4</v>
      </c>
      <c r="E44" s="25">
        <v>2.2699999999999999E-6</v>
      </c>
      <c r="F44" s="25">
        <f t="shared" si="1"/>
        <v>2.2699999999999999E-6</v>
      </c>
    </row>
    <row r="45" spans="1:6" ht="15.75" customHeight="1" x14ac:dyDescent="0.25">
      <c r="A45" s="18" t="s">
        <v>98</v>
      </c>
      <c r="B45" s="17" t="s">
        <v>124</v>
      </c>
      <c r="C45" s="18" t="s">
        <v>125</v>
      </c>
      <c r="D45" s="26">
        <v>122.124</v>
      </c>
      <c r="E45" s="25">
        <v>8.1999999999999994E-6</v>
      </c>
      <c r="F45" s="25">
        <f t="shared" si="1"/>
        <v>8.1999999999999994E-6</v>
      </c>
    </row>
    <row r="46" spans="1:6" ht="15.75" customHeight="1" x14ac:dyDescent="0.25">
      <c r="A46" s="18" t="s">
        <v>98</v>
      </c>
      <c r="B46" s="17" t="s">
        <v>126</v>
      </c>
      <c r="C46" s="18" t="s">
        <v>127</v>
      </c>
      <c r="D46" s="26">
        <v>219.11099999999999</v>
      </c>
      <c r="E46" s="25">
        <v>4.1999999999999996E-6</v>
      </c>
      <c r="F46" s="25">
        <f t="shared" si="1"/>
        <v>4.1999999999999996E-6</v>
      </c>
    </row>
    <row r="47" spans="1:6" ht="15.75" customHeight="1" x14ac:dyDescent="0.25">
      <c r="A47" s="18" t="s">
        <v>98</v>
      </c>
      <c r="B47" s="17" t="s">
        <v>128</v>
      </c>
      <c r="C47" s="28" t="s">
        <v>129</v>
      </c>
      <c r="D47" s="29">
        <v>167.06</v>
      </c>
      <c r="E47" s="25">
        <v>4.9000000000000005E-6</v>
      </c>
      <c r="F47" s="25">
        <f t="shared" si="1"/>
        <v>4.9000000000000005E-6</v>
      </c>
    </row>
    <row r="48" spans="1:6" ht="15.75" customHeight="1" x14ac:dyDescent="0.25">
      <c r="A48" s="18" t="s">
        <v>98</v>
      </c>
      <c r="B48" s="17" t="s">
        <v>130</v>
      </c>
      <c r="C48" s="18" t="s">
        <v>131</v>
      </c>
      <c r="D48" s="26">
        <v>376.13799999999998</v>
      </c>
      <c r="E48" s="25">
        <v>2.6600000000000003E-7</v>
      </c>
      <c r="F48" s="25">
        <f t="shared" si="1"/>
        <v>2.6600000000000003E-7</v>
      </c>
    </row>
    <row r="49" spans="1:6" ht="15.75" customHeight="1" x14ac:dyDescent="0.25">
      <c r="A49" s="18" t="s">
        <v>98</v>
      </c>
      <c r="B49" s="17" t="s">
        <v>132</v>
      </c>
      <c r="C49" s="18" t="s">
        <v>133</v>
      </c>
      <c r="D49" s="26">
        <v>265.35399999999998</v>
      </c>
      <c r="E49" s="25">
        <v>2.9700000000000004E-6</v>
      </c>
      <c r="F49" s="25">
        <f t="shared" si="1"/>
        <v>2.9700000000000004E-6</v>
      </c>
    </row>
    <row r="50" spans="1:6" ht="15.75" customHeight="1" x14ac:dyDescent="0.25">
      <c r="A50" s="18" t="s">
        <v>95</v>
      </c>
      <c r="B50" s="17" t="s">
        <v>134</v>
      </c>
      <c r="C50" s="18" t="s">
        <v>135</v>
      </c>
      <c r="D50" s="26">
        <v>180.06299999999999</v>
      </c>
      <c r="E50" s="25">
        <v>1.11E-5</v>
      </c>
      <c r="F50" s="25">
        <f t="shared" si="1"/>
        <v>1.11E-5</v>
      </c>
    </row>
    <row r="51" spans="1:6" ht="15.75" customHeight="1" x14ac:dyDescent="0.25">
      <c r="A51" s="28" t="s">
        <v>90</v>
      </c>
      <c r="B51" s="17" t="s">
        <v>136</v>
      </c>
      <c r="C51" s="18" t="s">
        <v>137</v>
      </c>
      <c r="D51" s="29">
        <v>104.17</v>
      </c>
      <c r="E51" s="25">
        <v>1.0743446497636441E-5</v>
      </c>
      <c r="F51" s="25">
        <f t="shared" si="1"/>
        <v>1.0743446497636441E-5</v>
      </c>
    </row>
    <row r="52" spans="1:6" ht="15.75" customHeight="1" x14ac:dyDescent="0.25">
      <c r="A52" s="17"/>
      <c r="C52" s="17"/>
      <c r="E52" s="30"/>
    </row>
  </sheetData>
  <conditionalFormatting sqref="A51:D51">
    <cfRule type="cellIs" dxfId="1" priority="1" stopIfTrue="1" operator="equal">
      <formula>0</formula>
    </cfRule>
  </conditionalFormatting>
  <conditionalFormatting sqref="C47:D47">
    <cfRule type="cellIs" dxfId="0" priority="2" stopIfTrue="1" operator="equal">
      <formula>0</formula>
    </cfRule>
  </conditionalFormatting>
  <printOptions gridLines="1"/>
  <pageMargins left="0.19685039370078741" right="0.19685039370078741" top="0.74803149606299213" bottom="0.74803149606299213" header="0.31496062992125984" footer="0.31496062992125984"/>
  <pageSetup paperSize="9" scale="77"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FCB6E-70A4-49E0-AFB0-E1497931362A}">
  <dimension ref="A1:H17"/>
  <sheetViews>
    <sheetView workbookViewId="0">
      <selection activeCell="A16" sqref="A16:H16"/>
    </sheetView>
  </sheetViews>
  <sheetFormatPr defaultColWidth="8.7265625" defaultRowHeight="14.5" x14ac:dyDescent="0.35"/>
  <cols>
    <col min="1" max="1" width="8.54296875" style="36" bestFit="1" customWidth="1"/>
    <col min="2" max="2" width="11.26953125" style="38" bestFit="1" customWidth="1"/>
    <col min="3" max="3" width="12.1796875" style="38" bestFit="1" customWidth="1"/>
    <col min="4" max="4" width="10.81640625" style="38" customWidth="1"/>
    <col min="5" max="5" width="11.453125" style="38" customWidth="1"/>
    <col min="6" max="6" width="13" style="38" customWidth="1"/>
    <col min="7" max="7" width="13.1796875" style="38" customWidth="1"/>
    <col min="8" max="8" width="15.453125" style="38" customWidth="1"/>
    <col min="9" max="16384" width="8.7265625" style="38"/>
  </cols>
  <sheetData>
    <row r="1" spans="1:8" s="32" customFormat="1" ht="26.5" customHeight="1" x14ac:dyDescent="0.35">
      <c r="A1" s="31" t="s">
        <v>138</v>
      </c>
    </row>
    <row r="2" spans="1:8" s="35" customFormat="1" ht="29" x14ac:dyDescent="0.35">
      <c r="A2" s="33" t="s">
        <v>139</v>
      </c>
      <c r="B2" s="33" t="s">
        <v>140</v>
      </c>
      <c r="C2" s="34" t="s">
        <v>141</v>
      </c>
      <c r="D2" s="33" t="s">
        <v>142</v>
      </c>
      <c r="E2" s="33" t="s">
        <v>143</v>
      </c>
      <c r="F2" s="33" t="s">
        <v>144</v>
      </c>
      <c r="G2" s="33" t="s">
        <v>145</v>
      </c>
      <c r="H2" s="33" t="s">
        <v>146</v>
      </c>
    </row>
    <row r="3" spans="1:8" x14ac:dyDescent="0.35">
      <c r="A3" s="36" t="s">
        <v>147</v>
      </c>
      <c r="B3" s="36">
        <v>5</v>
      </c>
      <c r="C3" s="37" t="s">
        <v>148</v>
      </c>
      <c r="D3" s="36">
        <v>1</v>
      </c>
      <c r="E3" s="36" t="s">
        <v>149</v>
      </c>
      <c r="F3" s="36" t="s">
        <v>149</v>
      </c>
      <c r="G3" s="36" t="s">
        <v>150</v>
      </c>
      <c r="H3" s="36">
        <v>0</v>
      </c>
    </row>
    <row r="4" spans="1:8" x14ac:dyDescent="0.35">
      <c r="A4" s="36" t="s">
        <v>147</v>
      </c>
      <c r="B4" s="36">
        <v>5</v>
      </c>
      <c r="C4" s="37" t="s">
        <v>148</v>
      </c>
      <c r="D4" s="36">
        <v>1</v>
      </c>
      <c r="E4" s="36" t="s">
        <v>149</v>
      </c>
      <c r="F4" s="36" t="s">
        <v>149</v>
      </c>
      <c r="G4" s="36" t="s">
        <v>150</v>
      </c>
      <c r="H4" s="36">
        <v>0</v>
      </c>
    </row>
    <row r="5" spans="1:8" x14ac:dyDescent="0.35">
      <c r="A5" s="36" t="s">
        <v>147</v>
      </c>
      <c r="B5" s="36">
        <v>3</v>
      </c>
      <c r="C5" s="37" t="s">
        <v>151</v>
      </c>
      <c r="D5" s="36">
        <v>1</v>
      </c>
      <c r="E5" s="36" t="s">
        <v>149</v>
      </c>
      <c r="F5" s="36" t="s">
        <v>149</v>
      </c>
      <c r="G5" s="36" t="s">
        <v>150</v>
      </c>
      <c r="H5" s="36">
        <v>0</v>
      </c>
    </row>
    <row r="6" spans="1:8" x14ac:dyDescent="0.35">
      <c r="A6" s="36" t="s">
        <v>152</v>
      </c>
      <c r="B6" s="36">
        <v>2</v>
      </c>
      <c r="C6" s="37" t="s">
        <v>153</v>
      </c>
      <c r="D6" s="36">
        <v>1</v>
      </c>
      <c r="E6" s="36" t="s">
        <v>149</v>
      </c>
      <c r="F6" s="36" t="s">
        <v>149</v>
      </c>
      <c r="G6" s="36" t="s">
        <v>150</v>
      </c>
      <c r="H6" s="36">
        <v>3</v>
      </c>
    </row>
    <row r="7" spans="1:8" x14ac:dyDescent="0.35">
      <c r="A7" s="36" t="s">
        <v>152</v>
      </c>
      <c r="B7" s="36">
        <v>2</v>
      </c>
      <c r="C7" s="37" t="s">
        <v>153</v>
      </c>
      <c r="D7" s="36">
        <v>1</v>
      </c>
      <c r="E7" s="36" t="s">
        <v>149</v>
      </c>
      <c r="F7" s="36" t="s">
        <v>149</v>
      </c>
      <c r="G7" s="36" t="s">
        <v>150</v>
      </c>
      <c r="H7" s="36">
        <v>1</v>
      </c>
    </row>
    <row r="8" spans="1:8" x14ac:dyDescent="0.35">
      <c r="A8" s="36" t="s">
        <v>152</v>
      </c>
      <c r="B8" s="36">
        <v>15</v>
      </c>
      <c r="C8" s="37" t="s">
        <v>154</v>
      </c>
      <c r="D8" s="36">
        <v>1</v>
      </c>
      <c r="E8" s="36" t="s">
        <v>149</v>
      </c>
      <c r="F8" s="36" t="s">
        <v>149</v>
      </c>
      <c r="G8" s="36" t="s">
        <v>150</v>
      </c>
      <c r="H8" s="36">
        <v>0</v>
      </c>
    </row>
    <row r="9" spans="1:8" x14ac:dyDescent="0.35">
      <c r="A9" s="36" t="s">
        <v>155</v>
      </c>
      <c r="B9" s="36">
        <v>5</v>
      </c>
      <c r="C9" s="37" t="s">
        <v>151</v>
      </c>
      <c r="D9" s="36">
        <v>3</v>
      </c>
      <c r="E9" s="36" t="s">
        <v>156</v>
      </c>
      <c r="F9" s="36" t="s">
        <v>149</v>
      </c>
      <c r="G9" s="36" t="s">
        <v>150</v>
      </c>
      <c r="H9" s="36">
        <v>1</v>
      </c>
    </row>
    <row r="10" spans="1:8" x14ac:dyDescent="0.35">
      <c r="A10" s="36" t="s">
        <v>155</v>
      </c>
      <c r="B10" s="36">
        <v>12</v>
      </c>
      <c r="C10" s="37" t="s">
        <v>157</v>
      </c>
      <c r="D10" s="36">
        <v>3</v>
      </c>
      <c r="E10" s="36" t="s">
        <v>149</v>
      </c>
      <c r="F10" s="36" t="s">
        <v>149</v>
      </c>
      <c r="G10" s="36" t="s">
        <v>150</v>
      </c>
      <c r="H10" s="36">
        <v>0</v>
      </c>
    </row>
    <row r="11" spans="1:8" x14ac:dyDescent="0.35">
      <c r="A11" s="36" t="s">
        <v>155</v>
      </c>
      <c r="B11" s="36">
        <v>8</v>
      </c>
      <c r="C11" s="37" t="s">
        <v>151</v>
      </c>
      <c r="D11" s="36">
        <v>3</v>
      </c>
      <c r="E11" s="36" t="s">
        <v>149</v>
      </c>
      <c r="F11" s="36" t="s">
        <v>149</v>
      </c>
      <c r="G11" s="36" t="s">
        <v>150</v>
      </c>
      <c r="H11" s="36">
        <v>1</v>
      </c>
    </row>
    <row r="12" spans="1:8" x14ac:dyDescent="0.35">
      <c r="A12" s="36" t="s">
        <v>158</v>
      </c>
      <c r="B12" s="36">
        <v>5</v>
      </c>
      <c r="C12" s="37" t="s">
        <v>159</v>
      </c>
      <c r="D12" s="36">
        <v>0</v>
      </c>
      <c r="E12" s="36" t="s">
        <v>149</v>
      </c>
      <c r="F12" s="36" t="s">
        <v>149</v>
      </c>
      <c r="G12" s="36" t="s">
        <v>150</v>
      </c>
      <c r="H12" s="36">
        <v>0</v>
      </c>
    </row>
    <row r="13" spans="1:8" x14ac:dyDescent="0.35">
      <c r="A13" s="36" t="s">
        <v>158</v>
      </c>
      <c r="B13" s="36">
        <v>2</v>
      </c>
      <c r="C13" s="37" t="s">
        <v>151</v>
      </c>
      <c r="D13" s="36">
        <v>0</v>
      </c>
      <c r="E13" s="36" t="s">
        <v>149</v>
      </c>
      <c r="F13" s="36" t="s">
        <v>149</v>
      </c>
      <c r="G13" s="36" t="s">
        <v>150</v>
      </c>
      <c r="H13" s="36">
        <v>0</v>
      </c>
    </row>
    <row r="14" spans="1:8" x14ac:dyDescent="0.35">
      <c r="A14" s="36" t="s">
        <v>158</v>
      </c>
      <c r="B14" s="36">
        <v>1</v>
      </c>
      <c r="C14" s="37" t="s">
        <v>157</v>
      </c>
      <c r="D14" s="36">
        <v>0</v>
      </c>
      <c r="E14" s="36" t="s">
        <v>149</v>
      </c>
      <c r="F14" s="36" t="s">
        <v>149</v>
      </c>
      <c r="G14" s="36" t="s">
        <v>150</v>
      </c>
      <c r="H14" s="36">
        <v>1</v>
      </c>
    </row>
    <row r="15" spans="1:8" x14ac:dyDescent="0.35">
      <c r="B15" s="36"/>
      <c r="C15" s="37"/>
      <c r="D15" s="36"/>
      <c r="E15" s="36"/>
      <c r="F15" s="36"/>
      <c r="G15" s="36"/>
      <c r="H15" s="36"/>
    </row>
    <row r="16" spans="1:8" s="40" customFormat="1" ht="80.150000000000006" customHeight="1" x14ac:dyDescent="0.35">
      <c r="A16" s="39" t="s">
        <v>160</v>
      </c>
      <c r="B16" s="39"/>
      <c r="C16" s="39"/>
      <c r="D16" s="39"/>
      <c r="E16" s="39"/>
      <c r="F16" s="39"/>
      <c r="G16" s="39"/>
      <c r="H16" s="39"/>
    </row>
    <row r="17" spans="2:8" x14ac:dyDescent="0.35">
      <c r="B17" s="36"/>
      <c r="C17" s="37"/>
      <c r="D17" s="36"/>
      <c r="E17" s="36"/>
      <c r="F17" s="36"/>
      <c r="G17" s="36"/>
      <c r="H17" s="36"/>
    </row>
  </sheetData>
  <mergeCells count="1">
    <mergeCell ref="A16:H1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DB333-C986-485B-86A1-F22393D9B6C5}">
  <dimension ref="A1:L49"/>
  <sheetViews>
    <sheetView workbookViewId="0"/>
  </sheetViews>
  <sheetFormatPr defaultColWidth="8.7265625" defaultRowHeight="14.5" x14ac:dyDescent="0.35"/>
  <cols>
    <col min="1" max="1" width="12.6328125" style="42" customWidth="1"/>
    <col min="2" max="2" width="8.7265625" style="7"/>
    <col min="3" max="3" width="45.08984375" style="42" customWidth="1"/>
    <col min="4" max="4" width="14.6328125" style="42" customWidth="1"/>
    <col min="5" max="5" width="9.36328125" style="42" customWidth="1"/>
    <col min="6" max="6" width="33.1796875" style="43" customWidth="1"/>
    <col min="7" max="7" width="17.6328125" style="44" customWidth="1"/>
    <col min="8" max="8" width="12.6328125" style="7" customWidth="1"/>
    <col min="9" max="9" width="20.54296875" style="7" customWidth="1"/>
    <col min="10" max="10" width="12.36328125" style="45" customWidth="1"/>
    <col min="11" max="11" width="17.7265625" style="45" customWidth="1"/>
    <col min="12" max="12" width="9.7265625" style="7" customWidth="1"/>
    <col min="13" max="16384" width="8.7265625" style="42"/>
  </cols>
  <sheetData>
    <row r="1" spans="1:12" x14ac:dyDescent="0.35">
      <c r="A1" s="41" t="s">
        <v>161</v>
      </c>
    </row>
    <row r="2" spans="1:12" s="46" customFormat="1" ht="39.5" customHeight="1" x14ac:dyDescent="0.35">
      <c r="A2" s="46" t="s">
        <v>162</v>
      </c>
      <c r="B2" s="47" t="s">
        <v>163</v>
      </c>
      <c r="C2" s="46" t="s">
        <v>164</v>
      </c>
      <c r="D2" s="46" t="s">
        <v>165</v>
      </c>
      <c r="E2" s="46" t="s">
        <v>166</v>
      </c>
      <c r="F2" s="48" t="s">
        <v>167</v>
      </c>
      <c r="G2" s="49" t="s">
        <v>168</v>
      </c>
      <c r="H2" s="47" t="s">
        <v>169</v>
      </c>
      <c r="I2" s="47" t="s">
        <v>170</v>
      </c>
      <c r="J2" s="50" t="s">
        <v>171</v>
      </c>
      <c r="K2" s="50" t="s">
        <v>172</v>
      </c>
      <c r="L2" s="47" t="s">
        <v>173</v>
      </c>
    </row>
    <row r="3" spans="1:12" x14ac:dyDescent="0.35">
      <c r="A3" s="42" t="s">
        <v>174</v>
      </c>
      <c r="B3" s="7">
        <v>1984</v>
      </c>
      <c r="C3" s="51" t="s">
        <v>175</v>
      </c>
      <c r="D3" s="51" t="s">
        <v>176</v>
      </c>
      <c r="E3" s="51" t="s">
        <v>177</v>
      </c>
      <c r="F3" s="52" t="s">
        <v>178</v>
      </c>
      <c r="G3" s="44" t="s">
        <v>179</v>
      </c>
      <c r="H3" s="7">
        <v>440</v>
      </c>
      <c r="I3" s="7" t="s">
        <v>180</v>
      </c>
      <c r="J3" s="45">
        <f>H3*60*24/1000</f>
        <v>633.6</v>
      </c>
      <c r="K3" s="45" t="s">
        <v>181</v>
      </c>
    </row>
    <row r="4" spans="1:12" x14ac:dyDescent="0.35">
      <c r="A4" s="42" t="s">
        <v>174</v>
      </c>
      <c r="B4" s="7">
        <v>1984</v>
      </c>
      <c r="C4" s="51" t="s">
        <v>175</v>
      </c>
      <c r="D4" s="51" t="s">
        <v>176</v>
      </c>
      <c r="E4" s="51" t="s">
        <v>177</v>
      </c>
      <c r="F4" s="52" t="s">
        <v>182</v>
      </c>
      <c r="G4" s="44" t="s">
        <v>179</v>
      </c>
      <c r="H4" s="7">
        <v>490</v>
      </c>
      <c r="I4" s="7" t="s">
        <v>180</v>
      </c>
      <c r="J4" s="45">
        <f>H4*60*24/1000</f>
        <v>705.6</v>
      </c>
      <c r="K4" s="45" t="s">
        <v>181</v>
      </c>
    </row>
    <row r="5" spans="1:12" x14ac:dyDescent="0.35">
      <c r="A5" s="42" t="s">
        <v>174</v>
      </c>
      <c r="B5" s="7">
        <v>1984</v>
      </c>
      <c r="C5" s="51" t="s">
        <v>175</v>
      </c>
      <c r="D5" s="51" t="s">
        <v>176</v>
      </c>
      <c r="E5" s="51" t="s">
        <v>177</v>
      </c>
      <c r="F5" s="52" t="s">
        <v>182</v>
      </c>
      <c r="G5" s="44" t="s">
        <v>179</v>
      </c>
      <c r="H5" s="7">
        <v>490</v>
      </c>
      <c r="I5" s="7" t="s">
        <v>180</v>
      </c>
      <c r="J5" s="45">
        <f>H5*60*24/1000000*60.06</f>
        <v>42.378336000000004</v>
      </c>
      <c r="K5" s="45" t="s">
        <v>183</v>
      </c>
    </row>
    <row r="6" spans="1:12" s="40" customFormat="1" x14ac:dyDescent="0.35">
      <c r="A6" s="40" t="s">
        <v>184</v>
      </c>
      <c r="B6" s="53">
        <v>1999</v>
      </c>
      <c r="C6" s="51" t="s">
        <v>185</v>
      </c>
      <c r="D6" s="51" t="s">
        <v>176</v>
      </c>
      <c r="E6" s="51" t="s">
        <v>186</v>
      </c>
      <c r="F6" s="52" t="s">
        <v>187</v>
      </c>
      <c r="G6" s="54" t="s">
        <v>179</v>
      </c>
      <c r="H6" s="53">
        <v>5.05</v>
      </c>
      <c r="I6" s="53" t="s">
        <v>188</v>
      </c>
      <c r="J6" s="55">
        <f>H6/1000*60.06/20*60*24</f>
        <v>21.837816</v>
      </c>
      <c r="K6" s="56" t="s">
        <v>183</v>
      </c>
      <c r="L6" s="53">
        <v>4</v>
      </c>
    </row>
    <row r="7" spans="1:12" s="40" customFormat="1" x14ac:dyDescent="0.35">
      <c r="A7" s="40" t="s">
        <v>189</v>
      </c>
      <c r="B7" s="53">
        <v>2009</v>
      </c>
      <c r="C7" s="51" t="s">
        <v>190</v>
      </c>
      <c r="D7" s="51" t="s">
        <v>191</v>
      </c>
      <c r="E7" s="51" t="s">
        <v>186</v>
      </c>
      <c r="F7" s="52" t="s">
        <v>192</v>
      </c>
      <c r="G7" s="54" t="s">
        <v>179</v>
      </c>
      <c r="H7" s="53">
        <v>316.60000000000002</v>
      </c>
      <c r="I7" s="53" t="s">
        <v>193</v>
      </c>
      <c r="J7" s="55">
        <f>H7/1000*60.06/20*24</f>
        <v>22.817995200000006</v>
      </c>
      <c r="K7" s="56" t="s">
        <v>183</v>
      </c>
      <c r="L7" s="53">
        <v>4</v>
      </c>
    </row>
    <row r="8" spans="1:12" s="40" customFormat="1" x14ac:dyDescent="0.35">
      <c r="A8" s="40" t="s">
        <v>189</v>
      </c>
      <c r="B8" s="53">
        <v>2009</v>
      </c>
      <c r="C8" s="51" t="s">
        <v>190</v>
      </c>
      <c r="D8" s="51" t="s">
        <v>191</v>
      </c>
      <c r="E8" s="51" t="s">
        <v>186</v>
      </c>
      <c r="F8" s="52" t="s">
        <v>194</v>
      </c>
      <c r="G8" s="54" t="s">
        <v>179</v>
      </c>
      <c r="H8" s="53">
        <v>257.60000000000002</v>
      </c>
      <c r="I8" s="53" t="s">
        <v>193</v>
      </c>
      <c r="J8" s="55">
        <f>H8/1000*60.06/20*24</f>
        <v>18.565747199999997</v>
      </c>
      <c r="K8" s="56" t="s">
        <v>183</v>
      </c>
      <c r="L8" s="53">
        <v>4</v>
      </c>
    </row>
    <row r="9" spans="1:12" x14ac:dyDescent="0.35">
      <c r="A9" s="42" t="s">
        <v>195</v>
      </c>
      <c r="B9" s="7">
        <v>1967</v>
      </c>
      <c r="C9" s="40" t="s">
        <v>196</v>
      </c>
      <c r="D9" s="40" t="s">
        <v>197</v>
      </c>
      <c r="E9" s="40" t="s">
        <v>186</v>
      </c>
      <c r="F9" s="43" t="s">
        <v>198</v>
      </c>
      <c r="G9" s="44" t="s">
        <v>199</v>
      </c>
      <c r="H9" s="7">
        <v>6.3</v>
      </c>
      <c r="I9" s="7" t="s">
        <v>200</v>
      </c>
      <c r="J9" s="45">
        <f>H9/24.5*1000/3*24</f>
        <v>2057.1428571428569</v>
      </c>
      <c r="K9" s="45" t="s">
        <v>181</v>
      </c>
      <c r="L9" s="7" t="s">
        <v>201</v>
      </c>
    </row>
    <row r="10" spans="1:12" x14ac:dyDescent="0.35">
      <c r="A10" s="42" t="s">
        <v>195</v>
      </c>
      <c r="B10" s="7">
        <v>1967</v>
      </c>
      <c r="C10" s="40" t="s">
        <v>196</v>
      </c>
      <c r="D10" s="40" t="s">
        <v>197</v>
      </c>
      <c r="E10" s="40" t="s">
        <v>177</v>
      </c>
      <c r="F10" s="43" t="s">
        <v>198</v>
      </c>
      <c r="G10" s="44" t="s">
        <v>199</v>
      </c>
      <c r="H10" s="7">
        <v>13.8</v>
      </c>
      <c r="I10" s="7" t="s">
        <v>200</v>
      </c>
      <c r="J10" s="45">
        <f>H10/24.5*1000/3*24</f>
        <v>4506.1224489795914</v>
      </c>
      <c r="K10" s="45" t="s">
        <v>181</v>
      </c>
      <c r="L10" s="7" t="s">
        <v>201</v>
      </c>
    </row>
    <row r="11" spans="1:12" x14ac:dyDescent="0.35">
      <c r="A11" s="40" t="s">
        <v>202</v>
      </c>
      <c r="B11" s="7">
        <v>1989</v>
      </c>
      <c r="C11" s="40" t="s">
        <v>203</v>
      </c>
      <c r="D11" s="40" t="s">
        <v>191</v>
      </c>
      <c r="E11" s="40" t="s">
        <v>177</v>
      </c>
      <c r="F11" s="52" t="s">
        <v>204</v>
      </c>
      <c r="G11" s="44" t="s">
        <v>199</v>
      </c>
      <c r="H11" s="7">
        <v>9.1999999999999998E-2</v>
      </c>
      <c r="I11" s="7" t="s">
        <v>205</v>
      </c>
      <c r="J11" s="45">
        <f>H11/24.5*1000*60*24</f>
        <v>5407.3469387755104</v>
      </c>
      <c r="K11" s="45" t="s">
        <v>181</v>
      </c>
      <c r="L11" s="7">
        <v>1</v>
      </c>
    </row>
    <row r="12" spans="1:12" x14ac:dyDescent="0.35">
      <c r="A12" s="42" t="s">
        <v>206</v>
      </c>
      <c r="B12" s="7">
        <v>1975</v>
      </c>
      <c r="C12" s="42" t="s">
        <v>207</v>
      </c>
      <c r="D12" s="40" t="s">
        <v>176</v>
      </c>
      <c r="E12" s="40" t="s">
        <v>208</v>
      </c>
      <c r="F12" s="43" t="s">
        <v>209</v>
      </c>
      <c r="G12" s="44" t="s">
        <v>199</v>
      </c>
      <c r="H12" s="7">
        <v>6.02</v>
      </c>
      <c r="I12" s="7" t="s">
        <v>210</v>
      </c>
      <c r="J12" s="45">
        <f>H12/24.5*1000*60*24/100</f>
        <v>3538.2857142857138</v>
      </c>
      <c r="K12" s="45" t="s">
        <v>181</v>
      </c>
      <c r="L12" s="7">
        <v>1</v>
      </c>
    </row>
    <row r="13" spans="1:12" x14ac:dyDescent="0.35">
      <c r="A13" s="42" t="s">
        <v>211</v>
      </c>
      <c r="B13" s="7">
        <v>1997</v>
      </c>
      <c r="C13" s="42" t="s">
        <v>212</v>
      </c>
      <c r="D13" s="40" t="s">
        <v>197</v>
      </c>
      <c r="E13" s="40" t="s">
        <v>186</v>
      </c>
      <c r="G13" s="44" t="s">
        <v>199</v>
      </c>
      <c r="H13" s="7">
        <v>0.17</v>
      </c>
      <c r="I13" s="7" t="s">
        <v>213</v>
      </c>
      <c r="K13" s="45" t="s">
        <v>181</v>
      </c>
    </row>
    <row r="14" spans="1:12" x14ac:dyDescent="0.35">
      <c r="A14" s="42" t="s">
        <v>211</v>
      </c>
      <c r="B14" s="7">
        <v>1997</v>
      </c>
      <c r="C14" s="42" t="s">
        <v>212</v>
      </c>
      <c r="D14" s="40" t="s">
        <v>197</v>
      </c>
      <c r="E14" s="40" t="s">
        <v>177</v>
      </c>
      <c r="G14" s="44" t="s">
        <v>199</v>
      </c>
      <c r="H14" s="7">
        <v>0.2</v>
      </c>
      <c r="I14" s="7" t="s">
        <v>213</v>
      </c>
      <c r="K14" s="45" t="s">
        <v>181</v>
      </c>
    </row>
    <row r="15" spans="1:12" x14ac:dyDescent="0.35">
      <c r="A15" s="42" t="s">
        <v>214</v>
      </c>
      <c r="B15" s="7">
        <v>1997</v>
      </c>
      <c r="C15" s="42" t="s">
        <v>215</v>
      </c>
      <c r="D15" s="40" t="s">
        <v>176</v>
      </c>
      <c r="E15" s="40" t="s">
        <v>186</v>
      </c>
      <c r="F15" s="43" t="s">
        <v>216</v>
      </c>
      <c r="G15" s="44" t="s">
        <v>199</v>
      </c>
      <c r="H15" s="7">
        <v>198</v>
      </c>
      <c r="I15" s="7" t="s">
        <v>217</v>
      </c>
      <c r="J15" s="45">
        <f>H15*H13/24.5*1000/1500*60*24</f>
        <v>1318.922448979592</v>
      </c>
      <c r="K15" s="45" t="s">
        <v>181</v>
      </c>
      <c r="L15" s="7">
        <v>3</v>
      </c>
    </row>
    <row r="16" spans="1:12" x14ac:dyDescent="0.35">
      <c r="A16" s="42" t="s">
        <v>218</v>
      </c>
      <c r="B16" s="7">
        <v>1997</v>
      </c>
      <c r="C16" s="42" t="s">
        <v>219</v>
      </c>
      <c r="D16" s="40" t="s">
        <v>191</v>
      </c>
      <c r="E16" s="40" t="s">
        <v>186</v>
      </c>
      <c r="F16" s="43" t="s">
        <v>187</v>
      </c>
      <c r="G16" s="44" t="s">
        <v>220</v>
      </c>
      <c r="H16" s="7">
        <v>109</v>
      </c>
      <c r="I16" s="7" t="s">
        <v>221</v>
      </c>
      <c r="J16" s="56">
        <f>H16/20</f>
        <v>5.45</v>
      </c>
      <c r="K16" s="56" t="s">
        <v>183</v>
      </c>
      <c r="L16" s="7">
        <v>4</v>
      </c>
    </row>
    <row r="17" spans="1:12" x14ac:dyDescent="0.35">
      <c r="A17" s="42" t="s">
        <v>222</v>
      </c>
      <c r="B17" s="7">
        <v>1990</v>
      </c>
      <c r="C17" s="42" t="s">
        <v>223</v>
      </c>
      <c r="D17" s="40" t="s">
        <v>176</v>
      </c>
      <c r="E17" s="40" t="s">
        <v>186</v>
      </c>
      <c r="F17" s="43" t="s">
        <v>187</v>
      </c>
      <c r="G17" s="44" t="s">
        <v>220</v>
      </c>
      <c r="H17" s="7">
        <v>11.29</v>
      </c>
      <c r="I17" s="7" t="s">
        <v>224</v>
      </c>
      <c r="J17" s="45">
        <f>H17/20*24</f>
        <v>13.548</v>
      </c>
      <c r="K17" s="56" t="s">
        <v>183</v>
      </c>
      <c r="L17" s="7">
        <v>4</v>
      </c>
    </row>
    <row r="18" spans="1:12" x14ac:dyDescent="0.35">
      <c r="A18" s="42" t="s">
        <v>225</v>
      </c>
      <c r="B18" s="7">
        <v>1990</v>
      </c>
      <c r="C18" s="42" t="s">
        <v>226</v>
      </c>
      <c r="D18" s="40" t="s">
        <v>176</v>
      </c>
      <c r="E18" s="40" t="s">
        <v>186</v>
      </c>
      <c r="F18" s="43" t="s">
        <v>187</v>
      </c>
      <c r="G18" s="44" t="s">
        <v>220</v>
      </c>
      <c r="H18" s="7">
        <v>157</v>
      </c>
      <c r="I18" s="7" t="s">
        <v>221</v>
      </c>
      <c r="J18" s="56">
        <f>H18/20</f>
        <v>7.85</v>
      </c>
      <c r="K18" s="56" t="s">
        <v>183</v>
      </c>
      <c r="L18" s="7">
        <v>4</v>
      </c>
    </row>
    <row r="19" spans="1:12" x14ac:dyDescent="0.35">
      <c r="A19" s="42" t="s">
        <v>227</v>
      </c>
      <c r="B19" s="7">
        <v>1988</v>
      </c>
      <c r="C19" s="42" t="s">
        <v>228</v>
      </c>
      <c r="E19" s="40" t="s">
        <v>186</v>
      </c>
      <c r="G19" s="44" t="s">
        <v>220</v>
      </c>
      <c r="H19" s="7">
        <v>8</v>
      </c>
      <c r="I19" s="56" t="s">
        <v>183</v>
      </c>
      <c r="J19" s="45">
        <f>H19</f>
        <v>8</v>
      </c>
      <c r="K19" s="56" t="s">
        <v>183</v>
      </c>
    </row>
    <row r="20" spans="1:12" x14ac:dyDescent="0.35">
      <c r="A20" s="42" t="s">
        <v>229</v>
      </c>
      <c r="B20" s="7">
        <v>1990</v>
      </c>
      <c r="C20" s="42" t="s">
        <v>230</v>
      </c>
      <c r="E20" s="40" t="s">
        <v>186</v>
      </c>
      <c r="F20" s="43" t="s">
        <v>231</v>
      </c>
      <c r="G20" s="44" t="s">
        <v>232</v>
      </c>
      <c r="H20" s="7">
        <v>6.4</v>
      </c>
      <c r="I20" s="7" t="s">
        <v>221</v>
      </c>
      <c r="J20" s="45">
        <f>H20/20*1000</f>
        <v>320</v>
      </c>
      <c r="K20" s="45" t="s">
        <v>233</v>
      </c>
    </row>
    <row r="21" spans="1:12" x14ac:dyDescent="0.35">
      <c r="A21" s="42" t="s">
        <v>229</v>
      </c>
      <c r="B21" s="7">
        <v>1990</v>
      </c>
      <c r="C21" s="42" t="s">
        <v>230</v>
      </c>
      <c r="E21" s="40" t="s">
        <v>186</v>
      </c>
      <c r="F21" s="43" t="s">
        <v>234</v>
      </c>
      <c r="G21" s="44" t="s">
        <v>232</v>
      </c>
      <c r="H21" s="7">
        <v>9.9</v>
      </c>
      <c r="I21" s="7" t="s">
        <v>221</v>
      </c>
      <c r="J21" s="45">
        <f>H21/20*1000</f>
        <v>495</v>
      </c>
      <c r="K21" s="45" t="s">
        <v>233</v>
      </c>
    </row>
    <row r="22" spans="1:12" x14ac:dyDescent="0.35">
      <c r="A22" s="42" t="s">
        <v>235</v>
      </c>
      <c r="B22" s="7">
        <v>1990</v>
      </c>
      <c r="C22" s="42" t="s">
        <v>230</v>
      </c>
      <c r="E22" s="40" t="s">
        <v>186</v>
      </c>
      <c r="F22" s="43" t="s">
        <v>236</v>
      </c>
      <c r="G22" s="44" t="s">
        <v>232</v>
      </c>
      <c r="H22" s="7">
        <v>4.4000000000000004</v>
      </c>
      <c r="I22" s="7" t="s">
        <v>221</v>
      </c>
      <c r="J22" s="45">
        <f>H22/20*1000</f>
        <v>220.00000000000003</v>
      </c>
      <c r="K22" s="45" t="s">
        <v>233</v>
      </c>
      <c r="L22" s="7">
        <v>5</v>
      </c>
    </row>
    <row r="23" spans="1:12" x14ac:dyDescent="0.35">
      <c r="A23" s="42" t="s">
        <v>235</v>
      </c>
      <c r="B23" s="7">
        <v>1990</v>
      </c>
      <c r="C23" s="42" t="s">
        <v>230</v>
      </c>
      <c r="E23" s="40" t="s">
        <v>186</v>
      </c>
      <c r="F23" s="43" t="s">
        <v>237</v>
      </c>
      <c r="G23" s="44" t="s">
        <v>232</v>
      </c>
      <c r="H23" s="7">
        <v>11.5</v>
      </c>
      <c r="I23" s="7" t="s">
        <v>221</v>
      </c>
      <c r="J23" s="45">
        <f>H23/20*1000</f>
        <v>575</v>
      </c>
      <c r="K23" s="45" t="s">
        <v>233</v>
      </c>
      <c r="L23" s="7">
        <v>5</v>
      </c>
    </row>
    <row r="24" spans="1:12" x14ac:dyDescent="0.35">
      <c r="A24" s="42" t="s">
        <v>235</v>
      </c>
      <c r="B24" s="7">
        <v>1997</v>
      </c>
      <c r="C24" s="42" t="s">
        <v>238</v>
      </c>
      <c r="D24" s="42" t="s">
        <v>239</v>
      </c>
      <c r="E24" s="40" t="s">
        <v>186</v>
      </c>
      <c r="F24" s="43" t="s">
        <v>240</v>
      </c>
      <c r="G24" s="44" t="s">
        <v>232</v>
      </c>
      <c r="H24" s="7">
        <v>8.5</v>
      </c>
      <c r="I24" s="7" t="s">
        <v>221</v>
      </c>
      <c r="J24" s="45">
        <f>H24/20*1000</f>
        <v>425</v>
      </c>
      <c r="K24" s="45" t="s">
        <v>233</v>
      </c>
    </row>
    <row r="25" spans="1:12" ht="29" x14ac:dyDescent="0.35">
      <c r="A25" s="42" t="s">
        <v>241</v>
      </c>
      <c r="B25" s="7">
        <v>1991</v>
      </c>
      <c r="C25" s="42" t="s">
        <v>242</v>
      </c>
      <c r="D25" s="42" t="s">
        <v>243</v>
      </c>
      <c r="E25" s="40" t="s">
        <v>186</v>
      </c>
      <c r="F25" s="43" t="s">
        <v>244</v>
      </c>
      <c r="G25" s="44" t="s">
        <v>245</v>
      </c>
      <c r="H25" s="7">
        <v>4.3</v>
      </c>
      <c r="I25" s="7" t="s">
        <v>188</v>
      </c>
      <c r="J25" s="45">
        <f>H25/20*60*24</f>
        <v>309.60000000000002</v>
      </c>
      <c r="K25" s="45" t="s">
        <v>181</v>
      </c>
      <c r="L25" s="53">
        <v>4</v>
      </c>
    </row>
    <row r="26" spans="1:12" ht="29" x14ac:dyDescent="0.35">
      <c r="A26" s="42" t="s">
        <v>241</v>
      </c>
      <c r="B26" s="7">
        <v>1991</v>
      </c>
      <c r="C26" s="51" t="s">
        <v>242</v>
      </c>
      <c r="D26" s="42" t="s">
        <v>243</v>
      </c>
      <c r="E26" s="40" t="s">
        <v>186</v>
      </c>
      <c r="F26" s="43" t="s">
        <v>244</v>
      </c>
      <c r="G26" s="44" t="s">
        <v>246</v>
      </c>
      <c r="H26" s="7">
        <v>7.9</v>
      </c>
      <c r="I26" s="7" t="s">
        <v>188</v>
      </c>
      <c r="J26" s="45">
        <f>H26/20*60*24</f>
        <v>568.80000000000007</v>
      </c>
      <c r="K26" s="45" t="s">
        <v>181</v>
      </c>
      <c r="L26" s="53">
        <v>4</v>
      </c>
    </row>
    <row r="27" spans="1:12" ht="29" x14ac:dyDescent="0.35">
      <c r="A27" s="42" t="s">
        <v>247</v>
      </c>
      <c r="B27" s="7">
        <v>1976</v>
      </c>
      <c r="C27" s="42" t="s">
        <v>248</v>
      </c>
      <c r="D27" s="42" t="s">
        <v>176</v>
      </c>
      <c r="E27" s="40" t="s">
        <v>186</v>
      </c>
      <c r="F27" s="43" t="s">
        <v>249</v>
      </c>
      <c r="G27" s="44" t="s">
        <v>246</v>
      </c>
      <c r="H27" s="7">
        <v>0.3</v>
      </c>
      <c r="I27" s="7" t="s">
        <v>224</v>
      </c>
      <c r="J27" s="57">
        <f>H27/180/(1500/70)*1000*24</f>
        <v>1.8666666666666667</v>
      </c>
      <c r="K27" s="45" t="s">
        <v>181</v>
      </c>
    </row>
    <row r="28" spans="1:12" ht="29" x14ac:dyDescent="0.35">
      <c r="A28" s="42" t="s">
        <v>247</v>
      </c>
      <c r="B28" s="7">
        <v>1976</v>
      </c>
      <c r="C28" s="42" t="s">
        <v>248</v>
      </c>
      <c r="D28" s="42" t="s">
        <v>197</v>
      </c>
      <c r="E28" s="42" t="s">
        <v>186</v>
      </c>
      <c r="F28" s="43" t="s">
        <v>250</v>
      </c>
      <c r="G28" s="44" t="s">
        <v>246</v>
      </c>
      <c r="H28" s="7">
        <f>(31+53+36)/2</f>
        <v>60</v>
      </c>
      <c r="I28" s="7" t="s">
        <v>251</v>
      </c>
      <c r="J28" s="57">
        <f>H28/1000*24</f>
        <v>1.44</v>
      </c>
      <c r="K28" s="45" t="s">
        <v>181</v>
      </c>
    </row>
    <row r="29" spans="1:12" ht="29" x14ac:dyDescent="0.35">
      <c r="A29" s="42" t="s">
        <v>247</v>
      </c>
      <c r="B29" s="7">
        <v>1976</v>
      </c>
      <c r="C29" s="42" t="s">
        <v>248</v>
      </c>
      <c r="D29" s="42" t="s">
        <v>197</v>
      </c>
      <c r="E29" s="42" t="s">
        <v>186</v>
      </c>
      <c r="F29" s="43" t="s">
        <v>252</v>
      </c>
      <c r="G29" s="44" t="s">
        <v>246</v>
      </c>
      <c r="H29" s="7">
        <f>(40+73+34)/2</f>
        <v>73.5</v>
      </c>
      <c r="I29" s="7" t="s">
        <v>251</v>
      </c>
      <c r="J29" s="57">
        <f>H29/1000*24</f>
        <v>1.7639999999999998</v>
      </c>
      <c r="K29" s="45" t="s">
        <v>181</v>
      </c>
    </row>
    <row r="30" spans="1:12" ht="29" x14ac:dyDescent="0.35">
      <c r="A30" s="42" t="s">
        <v>253</v>
      </c>
      <c r="B30" s="7">
        <v>1987</v>
      </c>
      <c r="C30" s="42" t="s">
        <v>254</v>
      </c>
      <c r="D30" s="42" t="s">
        <v>176</v>
      </c>
      <c r="E30" s="42" t="s">
        <v>186</v>
      </c>
      <c r="F30" s="43" t="s">
        <v>255</v>
      </c>
      <c r="G30" s="44" t="s">
        <v>246</v>
      </c>
      <c r="H30" s="7">
        <v>3.36</v>
      </c>
      <c r="I30" s="7" t="s">
        <v>256</v>
      </c>
      <c r="J30" s="45">
        <f>H30/20*60*24</f>
        <v>241.91999999999996</v>
      </c>
      <c r="K30" s="45" t="s">
        <v>181</v>
      </c>
    </row>
    <row r="31" spans="1:12" ht="29" x14ac:dyDescent="0.35">
      <c r="A31" s="42" t="s">
        <v>257</v>
      </c>
      <c r="B31" s="7">
        <v>2006</v>
      </c>
      <c r="C31" s="42" t="s">
        <v>258</v>
      </c>
      <c r="D31" s="42" t="s">
        <v>176</v>
      </c>
      <c r="E31" s="42" t="s">
        <v>186</v>
      </c>
      <c r="F31" s="43" t="s">
        <v>187</v>
      </c>
      <c r="G31" s="44" t="s">
        <v>245</v>
      </c>
      <c r="H31" s="7">
        <v>5.5</v>
      </c>
      <c r="I31" s="7" t="s">
        <v>256</v>
      </c>
      <c r="J31" s="45">
        <f>H31/20*60*24</f>
        <v>396</v>
      </c>
      <c r="K31" s="45" t="s">
        <v>181</v>
      </c>
    </row>
    <row r="32" spans="1:12" ht="29" x14ac:dyDescent="0.35">
      <c r="A32" s="42" t="s">
        <v>257</v>
      </c>
      <c r="B32" s="7">
        <v>2006</v>
      </c>
      <c r="C32" s="42" t="s">
        <v>258</v>
      </c>
      <c r="D32" s="42" t="s">
        <v>176</v>
      </c>
      <c r="E32" s="42" t="s">
        <v>186</v>
      </c>
      <c r="F32" s="43" t="s">
        <v>187</v>
      </c>
      <c r="G32" s="44" t="s">
        <v>246</v>
      </c>
      <c r="H32" s="7">
        <v>2.6</v>
      </c>
      <c r="I32" s="7" t="s">
        <v>256</v>
      </c>
      <c r="J32" s="45">
        <f>H32/20*60*24</f>
        <v>187.20000000000002</v>
      </c>
      <c r="K32" s="45" t="s">
        <v>181</v>
      </c>
    </row>
    <row r="33" spans="1:11" ht="29" x14ac:dyDescent="0.35">
      <c r="A33" s="42" t="s">
        <v>259</v>
      </c>
      <c r="B33" s="7">
        <v>1971</v>
      </c>
      <c r="C33" s="42" t="s">
        <v>260</v>
      </c>
      <c r="D33" s="42" t="s">
        <v>176</v>
      </c>
      <c r="E33" s="42" t="s">
        <v>186</v>
      </c>
      <c r="F33" s="43" t="s">
        <v>261</v>
      </c>
      <c r="G33" s="44" t="s">
        <v>246</v>
      </c>
      <c r="H33" s="7">
        <v>3.4</v>
      </c>
      <c r="I33" s="7" t="s">
        <v>262</v>
      </c>
      <c r="J33" s="45">
        <f>H33/180*1000/20*60*24</f>
        <v>1360</v>
      </c>
      <c r="K33" s="45" t="s">
        <v>181</v>
      </c>
    </row>
    <row r="34" spans="1:11" ht="29" x14ac:dyDescent="0.35">
      <c r="A34" s="42" t="s">
        <v>259</v>
      </c>
      <c r="B34" s="7">
        <v>1971</v>
      </c>
      <c r="C34" s="42" t="s">
        <v>260</v>
      </c>
      <c r="D34" s="42" t="s">
        <v>176</v>
      </c>
      <c r="E34" s="42" t="s">
        <v>186</v>
      </c>
      <c r="F34" s="43" t="s">
        <v>263</v>
      </c>
      <c r="G34" s="44" t="s">
        <v>246</v>
      </c>
      <c r="H34" s="7">
        <v>0.6</v>
      </c>
      <c r="I34" s="7" t="s">
        <v>262</v>
      </c>
      <c r="J34" s="45">
        <f>H34/180*1000/20*60*24</f>
        <v>240</v>
      </c>
      <c r="K34" s="45" t="s">
        <v>181</v>
      </c>
    </row>
    <row r="35" spans="1:11" ht="29" x14ac:dyDescent="0.35">
      <c r="A35" s="42" t="s">
        <v>264</v>
      </c>
      <c r="B35" s="7">
        <v>1969</v>
      </c>
      <c r="C35" s="42" t="s">
        <v>265</v>
      </c>
      <c r="D35" s="42" t="s">
        <v>197</v>
      </c>
      <c r="E35" s="42" t="s">
        <v>177</v>
      </c>
      <c r="F35" s="43" t="s">
        <v>266</v>
      </c>
      <c r="G35" s="44" t="s">
        <v>246</v>
      </c>
      <c r="H35" s="7">
        <v>3.39</v>
      </c>
      <c r="I35" s="7" t="s">
        <v>267</v>
      </c>
      <c r="J35" s="45">
        <f>H35*10*8</f>
        <v>271.2</v>
      </c>
      <c r="K35" s="45" t="s">
        <v>181</v>
      </c>
    </row>
    <row r="36" spans="1:11" ht="29" x14ac:dyDescent="0.35">
      <c r="A36" s="42" t="s">
        <v>268</v>
      </c>
      <c r="B36" s="7">
        <v>1962</v>
      </c>
      <c r="C36" s="42" t="s">
        <v>269</v>
      </c>
      <c r="D36" s="42" t="s">
        <v>243</v>
      </c>
      <c r="E36" s="42" t="s">
        <v>177</v>
      </c>
      <c r="F36" s="43" t="s">
        <v>270</v>
      </c>
      <c r="G36" s="44" t="s">
        <v>246</v>
      </c>
      <c r="H36" s="7">
        <v>1.1399999999999999</v>
      </c>
      <c r="I36" s="7" t="s">
        <v>271</v>
      </c>
      <c r="J36" s="45">
        <f>H36*10*12</f>
        <v>136.79999999999998</v>
      </c>
      <c r="K36" s="45" t="s">
        <v>181</v>
      </c>
    </row>
    <row r="37" spans="1:11" ht="29" x14ac:dyDescent="0.35">
      <c r="A37" s="42" t="s">
        <v>272</v>
      </c>
      <c r="B37" s="7">
        <v>1998</v>
      </c>
      <c r="C37" s="42" t="s">
        <v>273</v>
      </c>
      <c r="D37" s="42" t="s">
        <v>239</v>
      </c>
      <c r="E37" s="42" t="s">
        <v>186</v>
      </c>
      <c r="F37" s="43" t="s">
        <v>274</v>
      </c>
      <c r="G37" s="44" t="s">
        <v>246</v>
      </c>
      <c r="H37" s="7">
        <v>0.96</v>
      </c>
      <c r="I37" s="7" t="s">
        <v>262</v>
      </c>
      <c r="J37" s="45">
        <f>H37/180*1000/20*60*24</f>
        <v>384</v>
      </c>
      <c r="K37" s="45" t="s">
        <v>181</v>
      </c>
    </row>
    <row r="38" spans="1:11" x14ac:dyDescent="0.35">
      <c r="A38" s="42" t="s">
        <v>275</v>
      </c>
      <c r="B38" s="7">
        <v>2014</v>
      </c>
      <c r="C38" s="42" t="s">
        <v>276</v>
      </c>
      <c r="E38" s="42" t="s">
        <v>186</v>
      </c>
      <c r="F38" s="43" t="s">
        <v>277</v>
      </c>
      <c r="G38" s="44" t="s">
        <v>278</v>
      </c>
      <c r="H38" s="7" t="s">
        <v>279</v>
      </c>
      <c r="I38" s="7" t="s">
        <v>280</v>
      </c>
      <c r="J38" s="45">
        <v>300</v>
      </c>
      <c r="K38" s="45" t="s">
        <v>181</v>
      </c>
    </row>
    <row r="44" spans="1:11" x14ac:dyDescent="0.35">
      <c r="B44" s="58" t="s">
        <v>281</v>
      </c>
      <c r="C44" s="59" t="s">
        <v>282</v>
      </c>
    </row>
    <row r="45" spans="1:11" x14ac:dyDescent="0.35">
      <c r="B45" s="60">
        <v>1</v>
      </c>
      <c r="C45" s="61" t="s">
        <v>283</v>
      </c>
    </row>
    <row r="46" spans="1:11" x14ac:dyDescent="0.35">
      <c r="B46" s="60">
        <v>2</v>
      </c>
      <c r="C46" s="61" t="s">
        <v>284</v>
      </c>
    </row>
    <row r="47" spans="1:11" x14ac:dyDescent="0.35">
      <c r="B47" s="60">
        <v>3</v>
      </c>
      <c r="C47" s="61" t="s">
        <v>285</v>
      </c>
    </row>
    <row r="48" spans="1:11" x14ac:dyDescent="0.35">
      <c r="B48" s="60">
        <v>4</v>
      </c>
      <c r="C48" s="61" t="s">
        <v>286</v>
      </c>
    </row>
    <row r="49" spans="2:3" ht="29" x14ac:dyDescent="0.35">
      <c r="B49" s="60">
        <v>5</v>
      </c>
      <c r="C49" s="61" t="s">
        <v>287</v>
      </c>
    </row>
  </sheetData>
  <hyperlinks>
    <hyperlink ref="C3" r:id="rId1" xr:uid="{9AC66ABC-DCED-43D0-B6DB-91E55114083C}"/>
    <hyperlink ref="C4" r:id="rId2" xr:uid="{943508FE-7E5D-447C-9B7B-2D07F405D2F7}"/>
    <hyperlink ref="C5" r:id="rId3" xr:uid="{CAB3B44F-F05F-4E13-A434-20A043446C9D}"/>
    <hyperlink ref="C26" r:id="rId4" xr:uid="{92123FAF-E66D-430F-BC98-6D43FFAA4855}"/>
  </hyperlinks>
  <pageMargins left="0.7" right="0.7" top="0.75" bottom="0.75" header="0.3" footer="0.3"/>
  <pageSetup paperSize="9" orientation="portrait" horizontalDpi="1200" verticalDpi="1200"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ACC821-D38F-4604-A6B4-6CCEC20218B5}">
  <dimension ref="A1:L34"/>
  <sheetViews>
    <sheetView workbookViewId="0">
      <selection activeCell="A35" sqref="A35"/>
    </sheetView>
  </sheetViews>
  <sheetFormatPr defaultRowHeight="14.5" x14ac:dyDescent="0.35"/>
  <cols>
    <col min="1" max="1" width="9.453125" style="63" customWidth="1"/>
    <col min="2" max="2" width="13.7265625" style="63" customWidth="1"/>
    <col min="3" max="3" width="11.08984375" style="63" customWidth="1"/>
    <col min="4" max="4" width="11.81640625" style="64" customWidth="1"/>
    <col min="5" max="5" width="13" style="63" customWidth="1"/>
    <col min="7" max="7" width="11" customWidth="1"/>
    <col min="8" max="8" width="12.6328125" customWidth="1"/>
    <col min="9" max="9" width="61" customWidth="1"/>
    <col min="10" max="11" width="11" customWidth="1"/>
    <col min="12" max="12" width="13" customWidth="1"/>
  </cols>
  <sheetData>
    <row r="1" spans="1:8" x14ac:dyDescent="0.35">
      <c r="A1" s="62" t="s">
        <v>288</v>
      </c>
    </row>
    <row r="2" spans="1:8" ht="29" customHeight="1" x14ac:dyDescent="0.35">
      <c r="C2" s="65" t="s">
        <v>289</v>
      </c>
      <c r="D2" s="65"/>
      <c r="E2" s="65"/>
      <c r="F2" s="66" t="s">
        <v>290</v>
      </c>
      <c r="G2" s="66"/>
      <c r="H2" s="66"/>
    </row>
    <row r="3" spans="1:8" s="43" customFormat="1" ht="29" x14ac:dyDescent="0.35">
      <c r="A3" s="67"/>
      <c r="B3" s="49" t="s">
        <v>291</v>
      </c>
      <c r="C3" s="49" t="s">
        <v>292</v>
      </c>
      <c r="D3" s="68" t="s">
        <v>293</v>
      </c>
      <c r="E3" s="49" t="s">
        <v>294</v>
      </c>
      <c r="F3" s="49" t="s">
        <v>292</v>
      </c>
      <c r="G3" s="68" t="s">
        <v>293</v>
      </c>
      <c r="H3" s="49" t="s">
        <v>294</v>
      </c>
    </row>
    <row r="4" spans="1:8" x14ac:dyDescent="0.35">
      <c r="A4" s="63" t="s">
        <v>48</v>
      </c>
      <c r="B4" s="69">
        <v>1010</v>
      </c>
      <c r="C4" s="64">
        <v>60.214300000000001</v>
      </c>
      <c r="D4" s="69">
        <v>1040.1099999999999</v>
      </c>
      <c r="E4" s="70">
        <f t="shared" ref="E4:E23" si="0">C4/D4/2</f>
        <v>2.8946121083346956E-2</v>
      </c>
      <c r="F4" s="64">
        <v>62.4422</v>
      </c>
      <c r="G4" s="69">
        <v>1041.22</v>
      </c>
      <c r="H4" s="70">
        <f t="shared" ref="H4:H23" si="1">F4/G4/2</f>
        <v>2.9985113616718847E-2</v>
      </c>
    </row>
    <row r="5" spans="1:8" x14ac:dyDescent="0.35">
      <c r="A5" s="63" t="s">
        <v>50</v>
      </c>
      <c r="B5" s="69">
        <v>287</v>
      </c>
      <c r="C5" s="64">
        <v>107.065</v>
      </c>
      <c r="D5" s="69">
        <v>340.53199999999998</v>
      </c>
      <c r="E5" s="70">
        <f t="shared" si="0"/>
        <v>0.15720255365134556</v>
      </c>
      <c r="F5" s="64">
        <v>123.46</v>
      </c>
      <c r="G5" s="69">
        <v>348.73</v>
      </c>
      <c r="H5" s="70">
        <f t="shared" si="1"/>
        <v>0.17701373555472713</v>
      </c>
    </row>
    <row r="6" spans="1:8" x14ac:dyDescent="0.35">
      <c r="A6" s="63" t="s">
        <v>52</v>
      </c>
      <c r="B6" s="69">
        <v>133</v>
      </c>
      <c r="C6" s="64">
        <v>3.01688</v>
      </c>
      <c r="D6" s="69">
        <v>134.50800000000001</v>
      </c>
      <c r="E6" s="70">
        <f t="shared" si="0"/>
        <v>1.1214500252773069E-2</v>
      </c>
      <c r="F6" s="64">
        <v>2.2029899999999998</v>
      </c>
      <c r="G6" s="69">
        <v>134.101</v>
      </c>
      <c r="H6" s="70">
        <f t="shared" si="1"/>
        <v>8.2139208507020812E-3</v>
      </c>
    </row>
    <row r="7" spans="1:8" x14ac:dyDescent="0.35">
      <c r="A7" s="63" t="s">
        <v>54</v>
      </c>
      <c r="B7" s="69">
        <v>226</v>
      </c>
      <c r="C7" s="64">
        <v>9.5424199999999999</v>
      </c>
      <c r="D7" s="69">
        <v>230.77099999999999</v>
      </c>
      <c r="E7" s="70">
        <f t="shared" si="0"/>
        <v>2.0675084824349682E-2</v>
      </c>
      <c r="F7" s="64">
        <v>22.554099999999998</v>
      </c>
      <c r="G7" s="69">
        <v>237.27699999999999</v>
      </c>
      <c r="H7" s="70">
        <f t="shared" si="1"/>
        <v>4.7526941085735235E-2</v>
      </c>
    </row>
    <row r="8" spans="1:8" x14ac:dyDescent="0.35">
      <c r="A8" s="63" t="s">
        <v>58</v>
      </c>
      <c r="B8" s="69">
        <v>340</v>
      </c>
      <c r="C8" s="64">
        <v>34.056100000000001</v>
      </c>
      <c r="D8" s="69">
        <v>357.02800000000002</v>
      </c>
      <c r="E8" s="70">
        <f t="shared" si="0"/>
        <v>4.7693878351277766E-2</v>
      </c>
      <c r="F8" s="64">
        <v>56.0152</v>
      </c>
      <c r="G8" s="69">
        <v>368.00799999999998</v>
      </c>
      <c r="H8" s="70">
        <f t="shared" si="1"/>
        <v>7.6105954218386562E-2</v>
      </c>
    </row>
    <row r="9" spans="1:8" x14ac:dyDescent="0.35">
      <c r="A9" s="63" t="s">
        <v>60</v>
      </c>
      <c r="B9" s="69">
        <v>2000</v>
      </c>
      <c r="C9" s="64">
        <v>21.913</v>
      </c>
      <c r="D9" s="69">
        <v>2010.96</v>
      </c>
      <c r="E9" s="70">
        <f t="shared" si="0"/>
        <v>5.4483928074153636E-3</v>
      </c>
      <c r="F9" s="64">
        <v>25.8261</v>
      </c>
      <c r="G9" s="69">
        <v>2012.91</v>
      </c>
      <c r="H9" s="70">
        <f t="shared" si="1"/>
        <v>6.4151154298999957E-3</v>
      </c>
    </row>
    <row r="10" spans="1:8" x14ac:dyDescent="0.35">
      <c r="A10" s="63" t="s">
        <v>62</v>
      </c>
      <c r="B10" s="69">
        <v>667</v>
      </c>
      <c r="C10" s="64">
        <v>15.0921</v>
      </c>
      <c r="D10" s="69">
        <v>674.54600000000005</v>
      </c>
      <c r="E10" s="70">
        <f t="shared" si="0"/>
        <v>1.1186857530842967E-2</v>
      </c>
      <c r="F10" s="64">
        <v>38.530299999999997</v>
      </c>
      <c r="G10" s="69">
        <v>686.26499999999999</v>
      </c>
      <c r="H10" s="70">
        <f t="shared" si="1"/>
        <v>2.8072464718439667E-2</v>
      </c>
    </row>
    <row r="11" spans="1:8" x14ac:dyDescent="0.35">
      <c r="A11" s="63" t="s">
        <v>64</v>
      </c>
      <c r="B11" s="69">
        <v>96.8</v>
      </c>
      <c r="C11" s="64">
        <v>18.250800000000002</v>
      </c>
      <c r="D11" s="69">
        <v>105.925</v>
      </c>
      <c r="E11" s="70">
        <f t="shared" si="0"/>
        <v>8.6149634175123918E-2</v>
      </c>
      <c r="F11" s="64">
        <v>26.1097</v>
      </c>
      <c r="G11" s="69">
        <v>109.855</v>
      </c>
      <c r="H11" s="70">
        <f t="shared" si="1"/>
        <v>0.11883710345455373</v>
      </c>
    </row>
    <row r="12" spans="1:8" x14ac:dyDescent="0.35">
      <c r="A12" s="63" t="s">
        <v>66</v>
      </c>
      <c r="B12" s="69">
        <v>382</v>
      </c>
      <c r="C12" s="64">
        <v>16.458500000000001</v>
      </c>
      <c r="D12" s="69">
        <v>390.22899999999998</v>
      </c>
      <c r="E12" s="70">
        <f t="shared" si="0"/>
        <v>2.1088258432868906E-2</v>
      </c>
      <c r="F12" s="64">
        <v>14.0991</v>
      </c>
      <c r="G12" s="69">
        <v>389.05</v>
      </c>
      <c r="H12" s="70">
        <f t="shared" si="1"/>
        <v>1.8119907466906567E-2</v>
      </c>
    </row>
    <row r="13" spans="1:8" x14ac:dyDescent="0.35">
      <c r="A13" s="63" t="s">
        <v>68</v>
      </c>
      <c r="B13" s="69">
        <v>573</v>
      </c>
      <c r="C13" s="64">
        <v>56.61</v>
      </c>
      <c r="D13" s="69">
        <v>601.30499999999995</v>
      </c>
      <c r="E13" s="70">
        <f t="shared" si="0"/>
        <v>4.7072617057899072E-2</v>
      </c>
      <c r="F13" s="64">
        <v>69.444999999999993</v>
      </c>
      <c r="G13" s="69">
        <v>607.72199999999998</v>
      </c>
      <c r="H13" s="70">
        <f t="shared" si="1"/>
        <v>5.7135499455343061E-2</v>
      </c>
    </row>
    <row r="14" spans="1:8" x14ac:dyDescent="0.35">
      <c r="A14" s="63" t="s">
        <v>70</v>
      </c>
      <c r="B14" s="69">
        <v>478</v>
      </c>
      <c r="C14" s="64">
        <v>62.7605</v>
      </c>
      <c r="D14" s="69">
        <v>509.38</v>
      </c>
      <c r="E14" s="70">
        <f t="shared" si="0"/>
        <v>6.160479406337116E-2</v>
      </c>
      <c r="F14" s="64">
        <v>87.336299999999994</v>
      </c>
      <c r="G14" s="69">
        <v>521.66800000000001</v>
      </c>
      <c r="H14" s="70">
        <f t="shared" si="1"/>
        <v>8.3708699786070831E-2</v>
      </c>
    </row>
    <row r="15" spans="1:8" x14ac:dyDescent="0.35">
      <c r="A15" s="63" t="s">
        <v>72</v>
      </c>
      <c r="B15" s="69">
        <v>101</v>
      </c>
      <c r="C15" s="64">
        <v>4.7065400000000004</v>
      </c>
      <c r="D15" s="69">
        <v>103.35299999999999</v>
      </c>
      <c r="E15" s="70">
        <f t="shared" si="0"/>
        <v>2.2769247143285636E-2</v>
      </c>
      <c r="F15" s="64">
        <v>3.4836999999999998</v>
      </c>
      <c r="G15" s="69">
        <v>102.742</v>
      </c>
      <c r="H15" s="70">
        <f t="shared" si="1"/>
        <v>1.6953631426291096E-2</v>
      </c>
    </row>
    <row r="16" spans="1:8" x14ac:dyDescent="0.35">
      <c r="A16" s="63" t="s">
        <v>74</v>
      </c>
      <c r="B16" s="69">
        <v>152</v>
      </c>
      <c r="C16" s="64">
        <v>28.061399999999999</v>
      </c>
      <c r="D16" s="69">
        <v>166.03100000000001</v>
      </c>
      <c r="E16" s="70">
        <f t="shared" si="0"/>
        <v>8.4506507820828636E-2</v>
      </c>
      <c r="F16" s="64">
        <v>30.666</v>
      </c>
      <c r="G16" s="69">
        <v>167.333</v>
      </c>
      <c r="H16" s="70">
        <f t="shared" si="1"/>
        <v>9.1631656636766215E-2</v>
      </c>
    </row>
    <row r="17" spans="1:12" x14ac:dyDescent="0.35">
      <c r="A17" s="63" t="s">
        <v>76</v>
      </c>
      <c r="B17" s="69">
        <v>261</v>
      </c>
      <c r="C17" s="64">
        <v>27.767199999999999</v>
      </c>
      <c r="D17" s="69">
        <v>274.88400000000001</v>
      </c>
      <c r="E17" s="70">
        <f t="shared" si="0"/>
        <v>5.0507123004612853E-2</v>
      </c>
      <c r="F17" s="64">
        <v>31.567599999999999</v>
      </c>
      <c r="G17" s="69">
        <v>276.78399999999999</v>
      </c>
      <c r="H17" s="70">
        <f t="shared" si="1"/>
        <v>5.7025695126885947E-2</v>
      </c>
    </row>
    <row r="18" spans="1:12" x14ac:dyDescent="0.35">
      <c r="A18" s="63" t="s">
        <v>78</v>
      </c>
      <c r="B18" s="69">
        <v>95.2</v>
      </c>
      <c r="C18" s="64">
        <v>22.915299999999998</v>
      </c>
      <c r="D18" s="69">
        <v>106.658</v>
      </c>
      <c r="E18" s="70">
        <f t="shared" si="0"/>
        <v>0.10742419696600349</v>
      </c>
      <c r="F18" s="64">
        <v>36.063899999999997</v>
      </c>
      <c r="G18" s="69">
        <v>113.232</v>
      </c>
      <c r="H18" s="70">
        <f t="shared" si="1"/>
        <v>0.15924782746926663</v>
      </c>
    </row>
    <row r="19" spans="1:12" x14ac:dyDescent="0.35">
      <c r="A19" s="63" t="s">
        <v>80</v>
      </c>
      <c r="B19" s="69">
        <v>336</v>
      </c>
      <c r="C19" s="64">
        <v>16.1297</v>
      </c>
      <c r="D19" s="69">
        <v>344.065</v>
      </c>
      <c r="E19" s="70">
        <f t="shared" si="0"/>
        <v>2.3439902344033831E-2</v>
      </c>
      <c r="F19" s="64">
        <v>25.462299999999999</v>
      </c>
      <c r="G19" s="69">
        <v>348.73099999999999</v>
      </c>
      <c r="H19" s="70">
        <f t="shared" si="1"/>
        <v>3.6507078521840618E-2</v>
      </c>
    </row>
    <row r="20" spans="1:12" x14ac:dyDescent="0.35">
      <c r="A20" s="63" t="s">
        <v>82</v>
      </c>
      <c r="B20" s="69">
        <v>49</v>
      </c>
      <c r="C20" s="64">
        <v>88.440200000000004</v>
      </c>
      <c r="D20" s="69">
        <v>93.220100000000002</v>
      </c>
      <c r="E20" s="70">
        <f t="shared" si="0"/>
        <v>0.4743622888196859</v>
      </c>
      <c r="F20" s="64">
        <v>68.516900000000007</v>
      </c>
      <c r="G20" s="69">
        <v>83.258499999999998</v>
      </c>
      <c r="H20" s="70">
        <f t="shared" si="1"/>
        <v>0.41147090086898042</v>
      </c>
    </row>
    <row r="21" spans="1:12" x14ac:dyDescent="0.35">
      <c r="A21" s="63" t="s">
        <v>84</v>
      </c>
      <c r="B21" s="69">
        <v>194</v>
      </c>
      <c r="C21" s="64">
        <v>18.182700000000001</v>
      </c>
      <c r="D21" s="69">
        <v>203.09100000000001</v>
      </c>
      <c r="E21" s="70">
        <f t="shared" si="0"/>
        <v>4.4764908341580867E-2</v>
      </c>
      <c r="F21" s="64">
        <v>15.2264</v>
      </c>
      <c r="G21" s="69">
        <v>201.613</v>
      </c>
      <c r="H21" s="70">
        <f t="shared" si="1"/>
        <v>3.7761453874502138E-2</v>
      </c>
    </row>
    <row r="22" spans="1:12" x14ac:dyDescent="0.35">
      <c r="A22" s="63" t="s">
        <v>86</v>
      </c>
      <c r="B22" s="69">
        <v>427</v>
      </c>
      <c r="C22" s="71">
        <v>64.836699999999993</v>
      </c>
      <c r="D22" s="72">
        <v>459.41800000000001</v>
      </c>
      <c r="E22" s="73">
        <f t="shared" si="0"/>
        <v>7.0563952653139403E-2</v>
      </c>
      <c r="F22" s="71">
        <v>58.113700000000001</v>
      </c>
      <c r="G22" s="72">
        <v>456.05700000000002</v>
      </c>
      <c r="H22" s="73">
        <f t="shared" si="1"/>
        <v>6.3713198130935386E-2</v>
      </c>
    </row>
    <row r="23" spans="1:12" x14ac:dyDescent="0.35">
      <c r="A23" s="63" t="s">
        <v>97</v>
      </c>
      <c r="B23" s="69">
        <v>5500</v>
      </c>
      <c r="C23" s="64">
        <v>183.91800000000001</v>
      </c>
      <c r="D23" s="69">
        <v>5591.96</v>
      </c>
      <c r="E23" s="70">
        <f t="shared" si="0"/>
        <v>1.6444860120601722E-2</v>
      </c>
      <c r="F23" s="64">
        <v>190.505</v>
      </c>
      <c r="G23" s="69">
        <v>5595.25</v>
      </c>
      <c r="H23" s="70">
        <f t="shared" si="1"/>
        <v>1.7023814842947141E-2</v>
      </c>
    </row>
    <row r="24" spans="1:12" x14ac:dyDescent="0.35">
      <c r="B24" s="69"/>
      <c r="C24" s="69"/>
      <c r="D24" s="69"/>
      <c r="E24" s="70"/>
      <c r="G24" s="64"/>
      <c r="H24" s="63"/>
      <c r="I24" s="70"/>
      <c r="J24" s="64"/>
      <c r="L24" s="70"/>
    </row>
    <row r="26" spans="1:12" ht="29" x14ac:dyDescent="0.35">
      <c r="A26" s="67"/>
      <c r="B26" s="49" t="s">
        <v>295</v>
      </c>
      <c r="C26" s="49" t="s">
        <v>296</v>
      </c>
      <c r="D26" s="68" t="s">
        <v>297</v>
      </c>
      <c r="E26" s="49"/>
    </row>
    <row r="27" spans="1:12" x14ac:dyDescent="0.35">
      <c r="A27" s="63" t="s">
        <v>298</v>
      </c>
      <c r="B27" s="63">
        <v>0</v>
      </c>
      <c r="C27" s="63">
        <v>88</v>
      </c>
      <c r="D27" s="64">
        <f>C27/2</f>
        <v>44</v>
      </c>
    </row>
    <row r="30" spans="1:12" x14ac:dyDescent="0.35">
      <c r="A30" s="74"/>
      <c r="B30" s="75" t="s">
        <v>299</v>
      </c>
      <c r="C30" s="75" t="s">
        <v>300</v>
      </c>
    </row>
    <row r="31" spans="1:12" x14ac:dyDescent="0.35">
      <c r="A31" s="63" t="s">
        <v>301</v>
      </c>
      <c r="B31" s="63" t="s">
        <v>302</v>
      </c>
      <c r="C31" s="63" t="s">
        <v>303</v>
      </c>
    </row>
    <row r="34" spans="1:8" ht="78" customHeight="1" x14ac:dyDescent="0.35">
      <c r="A34" s="78" t="s">
        <v>304</v>
      </c>
      <c r="B34" s="78"/>
      <c r="C34" s="78"/>
      <c r="D34" s="78"/>
      <c r="E34" s="78"/>
      <c r="F34" s="78"/>
      <c r="G34" s="78"/>
      <c r="H34" s="78"/>
    </row>
  </sheetData>
  <mergeCells count="3">
    <mergeCell ref="C2:E2"/>
    <mergeCell ref="F2:H2"/>
    <mergeCell ref="A34:H34"/>
  </mergeCells>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06877-8B16-45E1-BA42-BB0BE36E1BEC}">
  <dimension ref="A1:F24"/>
  <sheetViews>
    <sheetView workbookViewId="0"/>
  </sheetViews>
  <sheetFormatPr defaultRowHeight="14.5" x14ac:dyDescent="0.35"/>
  <sheetData>
    <row r="1" spans="1:6" x14ac:dyDescent="0.35">
      <c r="A1" s="62" t="s">
        <v>305</v>
      </c>
    </row>
    <row r="2" spans="1:6" x14ac:dyDescent="0.35">
      <c r="B2" s="79" t="s">
        <v>299</v>
      </c>
      <c r="C2" s="80" t="s">
        <v>306</v>
      </c>
      <c r="D2" s="80"/>
      <c r="E2" s="81" t="s">
        <v>307</v>
      </c>
      <c r="F2" s="81"/>
    </row>
    <row r="3" spans="1:6" x14ac:dyDescent="0.35">
      <c r="A3" s="3"/>
      <c r="B3" s="82"/>
      <c r="C3" s="83" t="s">
        <v>308</v>
      </c>
      <c r="D3" s="84" t="s">
        <v>309</v>
      </c>
      <c r="E3" s="83" t="s">
        <v>308</v>
      </c>
      <c r="F3" s="84" t="s">
        <v>309</v>
      </c>
    </row>
    <row r="4" spans="1:6" x14ac:dyDescent="0.35">
      <c r="A4" t="s">
        <v>48</v>
      </c>
      <c r="B4" s="85">
        <v>0.99206899999999998</v>
      </c>
      <c r="C4" s="85">
        <v>0.96389800000000003</v>
      </c>
      <c r="D4" s="85">
        <v>0.96185900000000002</v>
      </c>
      <c r="E4" s="85">
        <f t="shared" ref="E4:E23" si="0">C4-B4</f>
        <v>-2.8170999999999946E-2</v>
      </c>
      <c r="F4" s="85">
        <f t="shared" ref="F4:F23" si="1">D4-B4</f>
        <v>-3.0209999999999959E-2</v>
      </c>
    </row>
    <row r="5" spans="1:6" x14ac:dyDescent="0.35">
      <c r="A5" t="s">
        <v>50</v>
      </c>
      <c r="B5" s="85">
        <v>0.99177899999999997</v>
      </c>
      <c r="C5" s="85">
        <v>0.83909500000000004</v>
      </c>
      <c r="D5" s="85">
        <v>0.81950900000000004</v>
      </c>
      <c r="E5" s="85">
        <f t="shared" si="0"/>
        <v>-0.15268399999999993</v>
      </c>
      <c r="F5" s="85">
        <f t="shared" si="1"/>
        <v>-0.17226999999999992</v>
      </c>
    </row>
    <row r="6" spans="1:6" x14ac:dyDescent="0.35">
      <c r="A6" t="s">
        <v>52</v>
      </c>
      <c r="B6" s="85">
        <v>0.99607800000000002</v>
      </c>
      <c r="C6" s="85">
        <v>0.98384000000000005</v>
      </c>
      <c r="D6" s="85">
        <v>0.98195900000000003</v>
      </c>
      <c r="E6" s="85">
        <f t="shared" si="0"/>
        <v>-1.2237999999999971E-2</v>
      </c>
      <c r="F6" s="85">
        <f t="shared" si="1"/>
        <v>-1.4118999999999993E-2</v>
      </c>
    </row>
    <row r="7" spans="1:6" x14ac:dyDescent="0.35">
      <c r="A7" t="s">
        <v>54</v>
      </c>
      <c r="B7" s="85">
        <v>0.99387000000000003</v>
      </c>
      <c r="C7" s="85">
        <v>0.97482500000000005</v>
      </c>
      <c r="D7" s="85">
        <v>0.94611199999999995</v>
      </c>
      <c r="E7" s="85">
        <f t="shared" si="0"/>
        <v>-1.9044999999999979E-2</v>
      </c>
      <c r="F7" s="85">
        <f t="shared" si="1"/>
        <v>-4.7758000000000078E-2</v>
      </c>
    </row>
    <row r="8" spans="1:6" x14ac:dyDescent="0.35">
      <c r="A8" t="s">
        <v>58</v>
      </c>
      <c r="B8" s="85">
        <v>0.999282</v>
      </c>
      <c r="C8" s="85">
        <v>0.95364899999999997</v>
      </c>
      <c r="D8" s="85">
        <v>0.92385700000000004</v>
      </c>
      <c r="E8" s="85">
        <f t="shared" si="0"/>
        <v>-4.5633000000000035E-2</v>
      </c>
      <c r="F8" s="85">
        <f t="shared" si="1"/>
        <v>-7.5424999999999964E-2</v>
      </c>
    </row>
    <row r="9" spans="1:6" x14ac:dyDescent="0.35">
      <c r="A9" t="s">
        <v>60</v>
      </c>
      <c r="B9" s="85">
        <v>0.99394199999999999</v>
      </c>
      <c r="C9" s="85">
        <v>0.98889199999999999</v>
      </c>
      <c r="D9" s="85">
        <v>0.98506099999999996</v>
      </c>
      <c r="E9" s="85">
        <f t="shared" si="0"/>
        <v>-5.0499999999999989E-3</v>
      </c>
      <c r="F9" s="85">
        <f t="shared" si="1"/>
        <v>-8.8810000000000278E-3</v>
      </c>
    </row>
    <row r="10" spans="1:6" x14ac:dyDescent="0.35">
      <c r="A10" t="s">
        <v>62</v>
      </c>
      <c r="B10" s="85">
        <v>1</v>
      </c>
      <c r="C10" s="85">
        <v>0.98865599999999998</v>
      </c>
      <c r="D10" s="85">
        <v>0.96963900000000003</v>
      </c>
      <c r="E10" s="85">
        <f t="shared" si="0"/>
        <v>-1.1344000000000021E-2</v>
      </c>
      <c r="F10" s="85">
        <f t="shared" si="1"/>
        <v>-3.0360999999999971E-2</v>
      </c>
    </row>
    <row r="11" spans="1:6" x14ac:dyDescent="0.35">
      <c r="A11" t="s">
        <v>64</v>
      </c>
      <c r="B11" s="85">
        <v>0.99259699999999995</v>
      </c>
      <c r="C11" s="85">
        <v>0.90993199999999996</v>
      </c>
      <c r="D11" s="85">
        <v>0.87663599999999997</v>
      </c>
      <c r="E11" s="85">
        <f t="shared" si="0"/>
        <v>-8.2664999999999988E-2</v>
      </c>
      <c r="F11" s="85">
        <f t="shared" si="1"/>
        <v>-0.11596099999999998</v>
      </c>
    </row>
    <row r="12" spans="1:6" x14ac:dyDescent="0.35">
      <c r="A12" t="s">
        <v>66</v>
      </c>
      <c r="B12" s="85">
        <v>0.993232</v>
      </c>
      <c r="C12" s="85">
        <v>0.97503799999999996</v>
      </c>
      <c r="D12" s="85">
        <v>0.97761699999999996</v>
      </c>
      <c r="E12" s="85">
        <f t="shared" si="0"/>
        <v>-1.8194000000000043E-2</v>
      </c>
      <c r="F12" s="85">
        <f t="shared" si="1"/>
        <v>-1.5615000000000046E-2</v>
      </c>
    </row>
    <row r="13" spans="1:6" x14ac:dyDescent="0.35">
      <c r="A13" t="s">
        <v>68</v>
      </c>
      <c r="B13" s="85">
        <v>0.99387499999999995</v>
      </c>
      <c r="C13" s="85">
        <v>0.94867800000000002</v>
      </c>
      <c r="D13" s="85">
        <v>0.93640199999999996</v>
      </c>
      <c r="E13" s="85">
        <f t="shared" si="0"/>
        <v>-4.5196999999999932E-2</v>
      </c>
      <c r="F13" s="85">
        <f t="shared" si="1"/>
        <v>-5.7472999999999996E-2</v>
      </c>
    </row>
    <row r="14" spans="1:6" x14ac:dyDescent="0.35">
      <c r="A14" t="s">
        <v>70</v>
      </c>
      <c r="B14" s="85">
        <v>0.99164399999999997</v>
      </c>
      <c r="C14" s="85">
        <v>0.93448200000000003</v>
      </c>
      <c r="D14" s="85">
        <v>0.91137400000000002</v>
      </c>
      <c r="E14" s="85">
        <f t="shared" si="0"/>
        <v>-5.7161999999999935E-2</v>
      </c>
      <c r="F14" s="85">
        <f t="shared" si="1"/>
        <v>-8.0269999999999953E-2</v>
      </c>
    </row>
    <row r="15" spans="1:6" x14ac:dyDescent="0.35">
      <c r="A15" t="s">
        <v>72</v>
      </c>
      <c r="B15" s="85">
        <v>0.99033599999999999</v>
      </c>
      <c r="C15" s="85">
        <v>0.96804999999999997</v>
      </c>
      <c r="D15" s="85">
        <v>0.973912</v>
      </c>
      <c r="E15" s="85">
        <f t="shared" si="0"/>
        <v>-2.2286000000000028E-2</v>
      </c>
      <c r="F15" s="85">
        <f t="shared" si="1"/>
        <v>-1.6423999999999994E-2</v>
      </c>
    </row>
    <row r="16" spans="1:6" x14ac:dyDescent="0.35">
      <c r="A16" t="s">
        <v>74</v>
      </c>
      <c r="B16" s="85">
        <v>0.99024900000000005</v>
      </c>
      <c r="C16" s="85">
        <v>0.90869</v>
      </c>
      <c r="D16" s="85">
        <v>0.90187200000000001</v>
      </c>
      <c r="E16" s="85">
        <f t="shared" si="0"/>
        <v>-8.1559000000000048E-2</v>
      </c>
      <c r="F16" s="85">
        <f t="shared" si="1"/>
        <v>-8.8377000000000039E-2</v>
      </c>
    </row>
    <row r="17" spans="1:6" x14ac:dyDescent="0.35">
      <c r="A17" t="s">
        <v>76</v>
      </c>
      <c r="B17" s="85">
        <v>0.99058900000000005</v>
      </c>
      <c r="C17" s="85">
        <v>0.94214900000000001</v>
      </c>
      <c r="D17" s="85">
        <v>0.93642400000000003</v>
      </c>
      <c r="E17" s="85">
        <f t="shared" si="0"/>
        <v>-4.8440000000000039E-2</v>
      </c>
      <c r="F17" s="85">
        <f t="shared" si="1"/>
        <v>-5.4165000000000019E-2</v>
      </c>
    </row>
    <row r="18" spans="1:6" x14ac:dyDescent="0.35">
      <c r="A18" t="s">
        <v>78</v>
      </c>
      <c r="B18" s="85">
        <v>1</v>
      </c>
      <c r="C18" s="85">
        <v>0.89598</v>
      </c>
      <c r="D18" s="85">
        <v>0.83795699999999995</v>
      </c>
      <c r="E18" s="85">
        <f t="shared" si="0"/>
        <v>-0.10402</v>
      </c>
      <c r="F18" s="85">
        <f t="shared" si="1"/>
        <v>-0.16204300000000005</v>
      </c>
    </row>
    <row r="19" spans="1:6" x14ac:dyDescent="0.35">
      <c r="A19" t="s">
        <v>80</v>
      </c>
      <c r="B19" s="85">
        <v>0.98549600000000004</v>
      </c>
      <c r="C19" s="85">
        <v>0.96958</v>
      </c>
      <c r="D19" s="85">
        <v>0.95420799999999995</v>
      </c>
      <c r="E19" s="85">
        <f t="shared" si="0"/>
        <v>-1.5916000000000041E-2</v>
      </c>
      <c r="F19" s="85">
        <f t="shared" si="1"/>
        <v>-3.1288000000000094E-2</v>
      </c>
    </row>
    <row r="20" spans="1:6" x14ac:dyDescent="0.35">
      <c r="A20" t="s">
        <v>82</v>
      </c>
      <c r="B20" s="85">
        <v>0.99252499999999999</v>
      </c>
      <c r="C20" s="85">
        <v>0.52726700000000004</v>
      </c>
      <c r="D20" s="85">
        <v>0.58660400000000001</v>
      </c>
      <c r="E20" s="85">
        <f t="shared" si="0"/>
        <v>-0.46525799999999995</v>
      </c>
      <c r="F20" s="85">
        <f t="shared" si="1"/>
        <v>-0.40592099999999998</v>
      </c>
    </row>
    <row r="21" spans="1:6" x14ac:dyDescent="0.35">
      <c r="A21" t="s">
        <v>84</v>
      </c>
      <c r="B21" s="85">
        <v>0.994981</v>
      </c>
      <c r="C21" s="85">
        <v>0.95173399999999997</v>
      </c>
      <c r="D21" s="85">
        <v>0.95862400000000003</v>
      </c>
      <c r="E21" s="85">
        <f t="shared" si="0"/>
        <v>-4.3247000000000035E-2</v>
      </c>
      <c r="F21" s="85">
        <f t="shared" si="1"/>
        <v>-3.6356999999999973E-2</v>
      </c>
    </row>
    <row r="22" spans="1:6" x14ac:dyDescent="0.35">
      <c r="A22" t="s">
        <v>86</v>
      </c>
      <c r="B22" s="85">
        <v>0.94762800000000003</v>
      </c>
      <c r="C22" s="85">
        <v>0.91656499999999996</v>
      </c>
      <c r="D22" s="85">
        <v>0.92371000000000003</v>
      </c>
      <c r="E22" s="85">
        <f t="shared" si="0"/>
        <v>-3.1063000000000063E-2</v>
      </c>
      <c r="F22" s="85">
        <f t="shared" si="1"/>
        <v>-2.3917999999999995E-2</v>
      </c>
    </row>
    <row r="23" spans="1:6" x14ac:dyDescent="0.35">
      <c r="A23" s="3" t="s">
        <v>97</v>
      </c>
      <c r="B23" s="82">
        <v>0.99149799999999999</v>
      </c>
      <c r="C23" s="82">
        <v>0.97509900000000005</v>
      </c>
      <c r="D23" s="82">
        <v>0.97511800000000004</v>
      </c>
      <c r="E23" s="82">
        <f t="shared" si="0"/>
        <v>-1.6398999999999941E-2</v>
      </c>
      <c r="F23" s="82">
        <f t="shared" si="1"/>
        <v>-1.637999999999995E-2</v>
      </c>
    </row>
    <row r="24" spans="1:6" x14ac:dyDescent="0.35">
      <c r="B24" s="85"/>
      <c r="C24" s="85"/>
      <c r="D24" s="85"/>
      <c r="E24" s="85"/>
      <c r="F24" s="85"/>
    </row>
  </sheetData>
  <mergeCells count="2">
    <mergeCell ref="C2:D2"/>
    <mergeCell ref="E2:F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A1121-C53E-4822-A298-44800C910887}">
  <dimension ref="A1:F50"/>
  <sheetViews>
    <sheetView workbookViewId="0"/>
  </sheetViews>
  <sheetFormatPr defaultRowHeight="14.5" x14ac:dyDescent="0.35"/>
  <cols>
    <col min="1" max="3" width="8.7265625" style="63"/>
    <col min="4" max="4" width="14.81640625" style="63" customWidth="1"/>
    <col min="5" max="5" width="52.453125" customWidth="1"/>
    <col min="6" max="6" width="36.453125" customWidth="1"/>
  </cols>
  <sheetData>
    <row r="1" spans="1:6" x14ac:dyDescent="0.35">
      <c r="A1" s="62" t="s">
        <v>310</v>
      </c>
    </row>
    <row r="2" spans="1:6" x14ac:dyDescent="0.35">
      <c r="A2" s="75" t="s">
        <v>311</v>
      </c>
      <c r="B2" s="75" t="s">
        <v>312</v>
      </c>
      <c r="C2" s="75" t="s">
        <v>313</v>
      </c>
      <c r="D2" s="75" t="s">
        <v>42</v>
      </c>
      <c r="E2" s="2" t="s">
        <v>314</v>
      </c>
      <c r="F2" s="2" t="s">
        <v>315</v>
      </c>
    </row>
    <row r="3" spans="1:6" x14ac:dyDescent="0.35">
      <c r="A3" s="63" t="s">
        <v>316</v>
      </c>
      <c r="D3" s="63" t="s">
        <v>317</v>
      </c>
      <c r="E3" t="s">
        <v>318</v>
      </c>
      <c r="F3" t="s">
        <v>319</v>
      </c>
    </row>
    <row r="4" spans="1:6" x14ac:dyDescent="0.35">
      <c r="A4" s="63" t="s">
        <v>316</v>
      </c>
      <c r="D4" s="63" t="s">
        <v>320</v>
      </c>
      <c r="E4" t="s">
        <v>321</v>
      </c>
      <c r="F4" t="s">
        <v>322</v>
      </c>
    </row>
    <row r="5" spans="1:6" x14ac:dyDescent="0.35">
      <c r="A5" s="63" t="s">
        <v>323</v>
      </c>
      <c r="B5" s="63">
        <v>861</v>
      </c>
      <c r="C5" s="63">
        <v>1</v>
      </c>
      <c r="D5" s="63" t="s">
        <v>324</v>
      </c>
      <c r="E5" t="s">
        <v>325</v>
      </c>
      <c r="F5" s="76" t="s">
        <v>326</v>
      </c>
    </row>
    <row r="6" spans="1:6" x14ac:dyDescent="0.35">
      <c r="A6" s="63" t="s">
        <v>323</v>
      </c>
      <c r="B6" s="63">
        <v>1096</v>
      </c>
      <c r="C6" s="63">
        <v>1</v>
      </c>
      <c r="D6" s="63" t="s">
        <v>327</v>
      </c>
      <c r="E6" t="s">
        <v>328</v>
      </c>
      <c r="F6" s="76" t="s">
        <v>329</v>
      </c>
    </row>
    <row r="7" spans="1:6" x14ac:dyDescent="0.35">
      <c r="A7" s="63" t="s">
        <v>323</v>
      </c>
      <c r="B7" s="63">
        <v>1643</v>
      </c>
      <c r="C7" s="63">
        <v>1</v>
      </c>
      <c r="D7" s="63" t="s">
        <v>330</v>
      </c>
      <c r="E7" t="s">
        <v>331</v>
      </c>
      <c r="F7" s="76" t="s">
        <v>329</v>
      </c>
    </row>
    <row r="8" spans="1:6" x14ac:dyDescent="0.35">
      <c r="A8" s="63" t="s">
        <v>323</v>
      </c>
      <c r="B8" s="63">
        <v>786</v>
      </c>
      <c r="C8" s="63">
        <v>1</v>
      </c>
      <c r="D8" s="63" t="s">
        <v>332</v>
      </c>
      <c r="E8" t="s">
        <v>333</v>
      </c>
      <c r="F8" t="s">
        <v>334</v>
      </c>
    </row>
    <row r="9" spans="1:6" x14ac:dyDescent="0.35">
      <c r="A9" s="63" t="s">
        <v>323</v>
      </c>
      <c r="B9" s="63">
        <v>638</v>
      </c>
      <c r="C9" s="63">
        <v>1</v>
      </c>
      <c r="D9" s="63" t="s">
        <v>335</v>
      </c>
      <c r="E9" t="s">
        <v>336</v>
      </c>
      <c r="F9" t="s">
        <v>337</v>
      </c>
    </row>
    <row r="10" spans="1:6" x14ac:dyDescent="0.35">
      <c r="A10" s="63" t="s">
        <v>323</v>
      </c>
      <c r="B10" s="63">
        <v>1254</v>
      </c>
      <c r="C10" s="63">
        <v>1</v>
      </c>
      <c r="D10" s="63" t="s">
        <v>338</v>
      </c>
      <c r="E10" t="s">
        <v>339</v>
      </c>
      <c r="F10" t="s">
        <v>340</v>
      </c>
    </row>
    <row r="11" spans="1:6" x14ac:dyDescent="0.35">
      <c r="A11" s="63" t="s">
        <v>323</v>
      </c>
      <c r="B11" s="63">
        <v>1347</v>
      </c>
      <c r="C11" s="63">
        <v>1</v>
      </c>
      <c r="D11" s="63" t="s">
        <v>341</v>
      </c>
      <c r="E11" t="s">
        <v>342</v>
      </c>
      <c r="F11" t="s">
        <v>340</v>
      </c>
    </row>
    <row r="12" spans="1:6" x14ac:dyDescent="0.35">
      <c r="A12" s="63" t="s">
        <v>323</v>
      </c>
      <c r="B12" s="63">
        <v>1061</v>
      </c>
      <c r="C12" s="63">
        <v>1</v>
      </c>
      <c r="D12" s="63" t="s">
        <v>343</v>
      </c>
      <c r="E12" t="s">
        <v>344</v>
      </c>
      <c r="F12" s="76" t="s">
        <v>345</v>
      </c>
    </row>
    <row r="13" spans="1:6" x14ac:dyDescent="0.35">
      <c r="A13" s="63" t="s">
        <v>323</v>
      </c>
      <c r="B13" s="63">
        <v>1380</v>
      </c>
      <c r="C13" s="63">
        <v>1</v>
      </c>
      <c r="D13" s="63" t="s">
        <v>346</v>
      </c>
      <c r="E13" t="s">
        <v>347</v>
      </c>
      <c r="F13" t="s">
        <v>348</v>
      </c>
    </row>
    <row r="14" spans="1:6" x14ac:dyDescent="0.35">
      <c r="A14" s="63" t="s">
        <v>323</v>
      </c>
      <c r="B14" s="63">
        <v>798</v>
      </c>
      <c r="C14" s="63">
        <v>-1</v>
      </c>
      <c r="D14" s="63" t="s">
        <v>349</v>
      </c>
      <c r="E14" t="s">
        <v>350</v>
      </c>
      <c r="F14" t="s">
        <v>351</v>
      </c>
    </row>
    <row r="15" spans="1:6" x14ac:dyDescent="0.35">
      <c r="A15" s="63" t="s">
        <v>323</v>
      </c>
      <c r="B15" s="63">
        <v>1054</v>
      </c>
      <c r="C15" s="63">
        <v>-1</v>
      </c>
      <c r="D15" s="63" t="s">
        <v>352</v>
      </c>
      <c r="E15" t="s">
        <v>353</v>
      </c>
      <c r="F15" t="s">
        <v>351</v>
      </c>
    </row>
    <row r="16" spans="1:6" x14ac:dyDescent="0.35">
      <c r="A16" s="63" t="s">
        <v>323</v>
      </c>
      <c r="B16" s="63">
        <v>1302</v>
      </c>
      <c r="C16" s="63">
        <v>1</v>
      </c>
      <c r="D16" s="63" t="s">
        <v>354</v>
      </c>
      <c r="E16" t="s">
        <v>355</v>
      </c>
      <c r="F16" t="s">
        <v>356</v>
      </c>
    </row>
    <row r="17" spans="1:6" x14ac:dyDescent="0.35">
      <c r="A17" s="63" t="s">
        <v>323</v>
      </c>
      <c r="B17" s="63">
        <v>1008</v>
      </c>
      <c r="C17" s="63">
        <v>-1</v>
      </c>
      <c r="D17" s="63" t="s">
        <v>357</v>
      </c>
      <c r="E17" t="s">
        <v>358</v>
      </c>
      <c r="F17" t="s">
        <v>359</v>
      </c>
    </row>
    <row r="18" spans="1:6" x14ac:dyDescent="0.35">
      <c r="A18" s="63" t="s">
        <v>323</v>
      </c>
      <c r="B18" s="63">
        <v>715</v>
      </c>
      <c r="C18" s="63">
        <v>1</v>
      </c>
      <c r="D18" s="63" t="s">
        <v>360</v>
      </c>
      <c r="E18" t="s">
        <v>361</v>
      </c>
      <c r="F18" t="s">
        <v>362</v>
      </c>
    </row>
    <row r="19" spans="1:6" x14ac:dyDescent="0.35">
      <c r="A19" s="63" t="s">
        <v>323</v>
      </c>
      <c r="C19" s="63">
        <v>-1</v>
      </c>
      <c r="D19" s="63" t="s">
        <v>363</v>
      </c>
      <c r="E19" t="s">
        <v>364</v>
      </c>
      <c r="F19" s="76" t="s">
        <v>365</v>
      </c>
    </row>
    <row r="20" spans="1:6" x14ac:dyDescent="0.35">
      <c r="A20" s="63" t="s">
        <v>323</v>
      </c>
      <c r="B20" s="63">
        <v>149</v>
      </c>
      <c r="C20" s="63">
        <v>-1</v>
      </c>
      <c r="D20" s="63" t="s">
        <v>366</v>
      </c>
      <c r="E20" t="s">
        <v>367</v>
      </c>
      <c r="F20" s="76" t="s">
        <v>368</v>
      </c>
    </row>
    <row r="21" spans="1:6" x14ac:dyDescent="0.35">
      <c r="A21" s="63" t="s">
        <v>323</v>
      </c>
      <c r="B21" s="63">
        <v>365</v>
      </c>
      <c r="C21" s="63">
        <v>-1</v>
      </c>
      <c r="D21" s="63" t="s">
        <v>369</v>
      </c>
      <c r="E21" t="s">
        <v>370</v>
      </c>
      <c r="F21" t="s">
        <v>371</v>
      </c>
    </row>
    <row r="22" spans="1:6" x14ac:dyDescent="0.35">
      <c r="A22" s="63" t="s">
        <v>323</v>
      </c>
      <c r="B22" s="63">
        <v>1165</v>
      </c>
      <c r="C22" s="63">
        <v>1</v>
      </c>
      <c r="D22" s="63" t="s">
        <v>372</v>
      </c>
      <c r="E22" t="s">
        <v>373</v>
      </c>
      <c r="F22" t="s">
        <v>374</v>
      </c>
    </row>
    <row r="23" spans="1:6" x14ac:dyDescent="0.35">
      <c r="A23" s="63" t="s">
        <v>323</v>
      </c>
      <c r="C23" s="63">
        <v>1</v>
      </c>
      <c r="D23" s="63" t="s">
        <v>375</v>
      </c>
      <c r="E23" t="s">
        <v>376</v>
      </c>
      <c r="F23" s="76" t="s">
        <v>377</v>
      </c>
    </row>
    <row r="24" spans="1:6" x14ac:dyDescent="0.35">
      <c r="A24" s="63" t="s">
        <v>323</v>
      </c>
      <c r="B24" s="63">
        <v>1675</v>
      </c>
      <c r="C24" s="63">
        <v>1</v>
      </c>
      <c r="D24" s="63" t="s">
        <v>378</v>
      </c>
      <c r="E24" t="s">
        <v>379</v>
      </c>
      <c r="F24" t="s">
        <v>380</v>
      </c>
    </row>
    <row r="25" spans="1:6" x14ac:dyDescent="0.35">
      <c r="A25" s="63" t="s">
        <v>323</v>
      </c>
      <c r="B25" s="63">
        <v>1563</v>
      </c>
      <c r="C25" s="63">
        <v>1</v>
      </c>
      <c r="D25" s="63" t="s">
        <v>381</v>
      </c>
      <c r="E25" t="s">
        <v>382</v>
      </c>
      <c r="F25" s="76" t="s">
        <v>383</v>
      </c>
    </row>
    <row r="26" spans="1:6" x14ac:dyDescent="0.35">
      <c r="A26" s="63" t="s">
        <v>323</v>
      </c>
      <c r="B26" s="63">
        <v>1036</v>
      </c>
      <c r="C26" s="63">
        <v>-1</v>
      </c>
      <c r="D26" s="63" t="s">
        <v>384</v>
      </c>
      <c r="E26" t="s">
        <v>385</v>
      </c>
      <c r="F26" t="s">
        <v>386</v>
      </c>
    </row>
    <row r="27" spans="1:6" x14ac:dyDescent="0.35">
      <c r="A27" s="63" t="s">
        <v>323</v>
      </c>
      <c r="B27" s="63">
        <v>975</v>
      </c>
      <c r="C27" s="63">
        <v>-1</v>
      </c>
      <c r="D27" s="63" t="s">
        <v>387</v>
      </c>
      <c r="E27" t="s">
        <v>388</v>
      </c>
      <c r="F27" t="s">
        <v>386</v>
      </c>
    </row>
    <row r="28" spans="1:6" x14ac:dyDescent="0.35">
      <c r="A28" s="63" t="s">
        <v>323</v>
      </c>
      <c r="B28" s="63">
        <v>1605</v>
      </c>
      <c r="C28" s="63">
        <v>1</v>
      </c>
      <c r="D28" s="63" t="s">
        <v>389</v>
      </c>
      <c r="E28" t="s">
        <v>390</v>
      </c>
      <c r="F28" t="s">
        <v>391</v>
      </c>
    </row>
    <row r="29" spans="1:6" x14ac:dyDescent="0.35">
      <c r="A29" s="63" t="s">
        <v>323</v>
      </c>
      <c r="B29" s="63">
        <v>344</v>
      </c>
      <c r="C29" s="63">
        <v>-1</v>
      </c>
      <c r="D29" s="63" t="s">
        <v>392</v>
      </c>
      <c r="E29" t="s">
        <v>393</v>
      </c>
      <c r="F29" t="s">
        <v>394</v>
      </c>
    </row>
    <row r="30" spans="1:6" x14ac:dyDescent="0.35">
      <c r="A30" s="63" t="s">
        <v>323</v>
      </c>
      <c r="B30" s="63">
        <v>391</v>
      </c>
      <c r="C30" s="63">
        <v>-1</v>
      </c>
      <c r="D30" s="63" t="s">
        <v>395</v>
      </c>
      <c r="E30" t="s">
        <v>396</v>
      </c>
      <c r="F30" t="s">
        <v>394</v>
      </c>
    </row>
    <row r="31" spans="1:6" x14ac:dyDescent="0.35">
      <c r="A31" s="63" t="s">
        <v>323</v>
      </c>
      <c r="B31" s="63">
        <v>995</v>
      </c>
      <c r="C31" s="63">
        <v>-1</v>
      </c>
      <c r="D31" s="63" t="s">
        <v>397</v>
      </c>
      <c r="E31" t="s">
        <v>398</v>
      </c>
      <c r="F31" t="s">
        <v>399</v>
      </c>
    </row>
    <row r="32" spans="1:6" x14ac:dyDescent="0.35">
      <c r="A32" s="63" t="s">
        <v>323</v>
      </c>
      <c r="B32" s="63">
        <v>861</v>
      </c>
      <c r="C32" s="63">
        <v>-1</v>
      </c>
      <c r="D32" s="63" t="s">
        <v>400</v>
      </c>
      <c r="E32" t="s">
        <v>401</v>
      </c>
      <c r="F32" t="s">
        <v>399</v>
      </c>
    </row>
    <row r="33" spans="1:6" x14ac:dyDescent="0.35">
      <c r="A33" s="63" t="s">
        <v>323</v>
      </c>
      <c r="B33" s="63">
        <v>857</v>
      </c>
      <c r="C33" s="63">
        <v>1</v>
      </c>
      <c r="D33" s="63" t="s">
        <v>402</v>
      </c>
      <c r="E33" t="s">
        <v>403</v>
      </c>
      <c r="F33" t="s">
        <v>399</v>
      </c>
    </row>
    <row r="34" spans="1:6" x14ac:dyDescent="0.35">
      <c r="A34" s="63" t="s">
        <v>323</v>
      </c>
      <c r="B34" s="63">
        <v>631</v>
      </c>
      <c r="C34" s="63">
        <v>-1</v>
      </c>
      <c r="E34" t="s">
        <v>404</v>
      </c>
      <c r="F34" t="s">
        <v>405</v>
      </c>
    </row>
    <row r="35" spans="1:6" x14ac:dyDescent="0.35">
      <c r="A35" s="63" t="s">
        <v>323</v>
      </c>
      <c r="B35" s="63">
        <v>452</v>
      </c>
      <c r="C35" s="63">
        <v>-1</v>
      </c>
      <c r="D35" s="63" t="s">
        <v>406</v>
      </c>
      <c r="E35" t="s">
        <v>407</v>
      </c>
      <c r="F35" t="s">
        <v>405</v>
      </c>
    </row>
    <row r="36" spans="1:6" x14ac:dyDescent="0.35">
      <c r="A36" s="63" t="s">
        <v>323</v>
      </c>
      <c r="B36" s="63">
        <v>1533</v>
      </c>
      <c r="C36" s="63">
        <v>1</v>
      </c>
      <c r="D36" s="63" t="s">
        <v>408</v>
      </c>
      <c r="E36" t="s">
        <v>409</v>
      </c>
      <c r="F36" t="s">
        <v>405</v>
      </c>
    </row>
    <row r="37" spans="1:6" x14ac:dyDescent="0.35">
      <c r="A37" s="63" t="s">
        <v>323</v>
      </c>
      <c r="C37" s="63">
        <v>-1</v>
      </c>
      <c r="D37" s="63" t="s">
        <v>410</v>
      </c>
      <c r="E37" t="s">
        <v>411</v>
      </c>
      <c r="F37" s="76" t="s">
        <v>412</v>
      </c>
    </row>
    <row r="38" spans="1:6" x14ac:dyDescent="0.35">
      <c r="A38" s="63" t="s">
        <v>323</v>
      </c>
      <c r="B38" s="63">
        <v>988</v>
      </c>
      <c r="C38" s="63">
        <v>-1</v>
      </c>
      <c r="D38" s="63" t="s">
        <v>413</v>
      </c>
      <c r="E38" t="s">
        <v>414</v>
      </c>
      <c r="F38" t="s">
        <v>415</v>
      </c>
    </row>
    <row r="39" spans="1:6" x14ac:dyDescent="0.35">
      <c r="A39" s="63" t="s">
        <v>323</v>
      </c>
      <c r="B39" s="63">
        <v>1076</v>
      </c>
      <c r="C39" s="63">
        <v>1</v>
      </c>
      <c r="D39" s="63" t="s">
        <v>416</v>
      </c>
      <c r="E39" t="s">
        <v>417</v>
      </c>
      <c r="F39" t="s">
        <v>418</v>
      </c>
    </row>
    <row r="40" spans="1:6" x14ac:dyDescent="0.35">
      <c r="A40" s="63" t="s">
        <v>323</v>
      </c>
      <c r="B40" s="63">
        <v>1088</v>
      </c>
      <c r="C40" s="63">
        <v>1</v>
      </c>
      <c r="D40" s="63" t="s">
        <v>419</v>
      </c>
      <c r="E40" t="s">
        <v>420</v>
      </c>
      <c r="F40" t="s">
        <v>421</v>
      </c>
    </row>
    <row r="41" spans="1:6" x14ac:dyDescent="0.35">
      <c r="A41" s="63" t="s">
        <v>323</v>
      </c>
      <c r="B41" s="63">
        <v>935</v>
      </c>
      <c r="C41" s="63">
        <v>-1</v>
      </c>
      <c r="D41" s="63" t="s">
        <v>422</v>
      </c>
      <c r="E41" t="s">
        <v>423</v>
      </c>
      <c r="F41" t="s">
        <v>424</v>
      </c>
    </row>
    <row r="42" spans="1:6" x14ac:dyDescent="0.35">
      <c r="A42" s="63" t="s">
        <v>323</v>
      </c>
      <c r="B42" s="63">
        <v>1037</v>
      </c>
      <c r="C42" s="63">
        <v>-1</v>
      </c>
      <c r="D42" s="63" t="s">
        <v>425</v>
      </c>
      <c r="E42" t="s">
        <v>426</v>
      </c>
      <c r="F42" t="s">
        <v>424</v>
      </c>
    </row>
    <row r="43" spans="1:6" x14ac:dyDescent="0.35">
      <c r="A43" s="63" t="s">
        <v>323</v>
      </c>
      <c r="B43" s="63">
        <v>1191</v>
      </c>
      <c r="C43" s="63">
        <v>1</v>
      </c>
      <c r="D43" s="63" t="s">
        <v>427</v>
      </c>
      <c r="E43" t="s">
        <v>428</v>
      </c>
      <c r="F43" s="76" t="s">
        <v>424</v>
      </c>
    </row>
    <row r="44" spans="1:6" x14ac:dyDescent="0.35">
      <c r="A44" s="63" t="s">
        <v>323</v>
      </c>
      <c r="B44" s="63">
        <v>696</v>
      </c>
      <c r="C44" s="63">
        <v>1</v>
      </c>
      <c r="D44" s="63" t="s">
        <v>429</v>
      </c>
      <c r="E44" t="s">
        <v>430</v>
      </c>
      <c r="F44" t="s">
        <v>431</v>
      </c>
    </row>
    <row r="45" spans="1:6" x14ac:dyDescent="0.35">
      <c r="A45" s="63" t="s">
        <v>323</v>
      </c>
      <c r="B45" s="63">
        <v>852</v>
      </c>
      <c r="C45" s="63">
        <v>1</v>
      </c>
      <c r="D45" s="63" t="s">
        <v>432</v>
      </c>
      <c r="E45" t="s">
        <v>433</v>
      </c>
      <c r="F45" t="s">
        <v>431</v>
      </c>
    </row>
    <row r="46" spans="1:6" x14ac:dyDescent="0.35">
      <c r="A46" s="63" t="s">
        <v>323</v>
      </c>
      <c r="B46" s="63">
        <v>1659</v>
      </c>
      <c r="C46" s="63">
        <v>1</v>
      </c>
      <c r="D46" s="63" t="s">
        <v>434</v>
      </c>
      <c r="E46" t="s">
        <v>435</v>
      </c>
      <c r="F46" t="s">
        <v>436</v>
      </c>
    </row>
    <row r="47" spans="1:6" x14ac:dyDescent="0.35">
      <c r="A47" s="63" t="s">
        <v>323</v>
      </c>
      <c r="B47" s="63">
        <v>1324</v>
      </c>
      <c r="C47" s="63">
        <v>1</v>
      </c>
      <c r="D47" s="63" t="s">
        <v>437</v>
      </c>
      <c r="E47" t="s">
        <v>438</v>
      </c>
      <c r="F47" t="s">
        <v>436</v>
      </c>
    </row>
    <row r="48" spans="1:6" x14ac:dyDescent="0.35">
      <c r="A48" s="63" t="s">
        <v>323</v>
      </c>
      <c r="C48" s="63">
        <v>-1</v>
      </c>
      <c r="D48" s="63" t="s">
        <v>78</v>
      </c>
      <c r="E48" t="s">
        <v>439</v>
      </c>
      <c r="F48" t="s">
        <v>415</v>
      </c>
    </row>
    <row r="50" spans="1:1" x14ac:dyDescent="0.35">
      <c r="A50" s="76" t="s">
        <v>440</v>
      </c>
    </row>
  </sheetData>
  <pageMargins left="0.7" right="0.7" top="0.75" bottom="0.75" header="0.3" footer="0.3"/>
  <pageSetup paperSize="9"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C5DC0-66BF-4D62-8983-3E3DA2A4244B}">
  <dimension ref="A1:M147"/>
  <sheetViews>
    <sheetView workbookViewId="0"/>
  </sheetViews>
  <sheetFormatPr defaultRowHeight="14.5" x14ac:dyDescent="0.35"/>
  <cols>
    <col min="1" max="1" width="15.1796875" customWidth="1"/>
    <col min="2" max="11" width="8.7265625" style="64"/>
  </cols>
  <sheetData>
    <row r="1" spans="1:13" x14ac:dyDescent="0.35">
      <c r="A1" s="1" t="s">
        <v>441</v>
      </c>
      <c r="B1"/>
      <c r="C1"/>
      <c r="D1"/>
      <c r="E1"/>
      <c r="F1"/>
      <c r="G1"/>
      <c r="H1"/>
      <c r="I1"/>
      <c r="J1"/>
      <c r="K1"/>
    </row>
    <row r="2" spans="1:13" x14ac:dyDescent="0.35">
      <c r="A2" s="1"/>
      <c r="B2"/>
      <c r="C2"/>
      <c r="D2"/>
      <c r="E2"/>
      <c r="F2"/>
      <c r="G2"/>
      <c r="H2"/>
      <c r="I2"/>
      <c r="J2"/>
      <c r="K2"/>
    </row>
    <row r="3" spans="1:13" x14ac:dyDescent="0.35">
      <c r="B3" s="86" t="s">
        <v>442</v>
      </c>
      <c r="C3" s="86"/>
      <c r="D3" s="86" t="s">
        <v>443</v>
      </c>
      <c r="E3" s="86"/>
      <c r="F3" s="86" t="s">
        <v>147</v>
      </c>
      <c r="G3" s="86"/>
      <c r="H3" s="86" t="s">
        <v>152</v>
      </c>
      <c r="I3" s="86"/>
      <c r="J3" s="86" t="s">
        <v>444</v>
      </c>
      <c r="K3" s="86"/>
      <c r="L3" s="86" t="s">
        <v>445</v>
      </c>
      <c r="M3" s="86"/>
    </row>
    <row r="4" spans="1:13" x14ac:dyDescent="0.35">
      <c r="A4" s="2" t="s">
        <v>446</v>
      </c>
      <c r="B4" s="87" t="s">
        <v>447</v>
      </c>
      <c r="C4" s="87" t="s">
        <v>448</v>
      </c>
      <c r="D4" s="87" t="s">
        <v>447</v>
      </c>
      <c r="E4" s="87" t="s">
        <v>448</v>
      </c>
      <c r="F4" s="87" t="s">
        <v>447</v>
      </c>
      <c r="G4" s="87" t="s">
        <v>448</v>
      </c>
      <c r="H4" s="87" t="s">
        <v>447</v>
      </c>
      <c r="I4" s="87" t="s">
        <v>448</v>
      </c>
      <c r="J4" s="87" t="s">
        <v>447</v>
      </c>
      <c r="K4" s="87" t="s">
        <v>448</v>
      </c>
      <c r="L4" s="87" t="s">
        <v>447</v>
      </c>
      <c r="M4" s="87" t="s">
        <v>448</v>
      </c>
    </row>
    <row r="5" spans="1:13" x14ac:dyDescent="0.35">
      <c r="A5" t="s">
        <v>449</v>
      </c>
      <c r="B5" s="64">
        <v>50.259300000000003</v>
      </c>
      <c r="C5" s="64">
        <v>494.65600000000001</v>
      </c>
      <c r="D5" s="64">
        <v>40.063200000000002</v>
      </c>
      <c r="E5" s="64">
        <v>1135.1500000000001</v>
      </c>
      <c r="F5" s="64">
        <v>4.5074699999999996</v>
      </c>
      <c r="G5" s="64">
        <v>251.673</v>
      </c>
      <c r="H5" s="64">
        <v>3.3582200000000002</v>
      </c>
      <c r="I5" s="64">
        <v>600.548</v>
      </c>
      <c r="J5" s="64">
        <v>1E-3</v>
      </c>
      <c r="K5" s="64">
        <v>352.851</v>
      </c>
      <c r="L5" s="64">
        <v>23.9862</v>
      </c>
      <c r="M5" s="64">
        <v>779.64499999999998</v>
      </c>
    </row>
    <row r="6" spans="1:13" x14ac:dyDescent="0.35">
      <c r="A6" t="s">
        <v>450</v>
      </c>
      <c r="B6" s="64">
        <v>261.57100000000003</v>
      </c>
      <c r="C6" s="64">
        <v>546.04100000000005</v>
      </c>
      <c r="D6" s="64">
        <v>252.61600000000001</v>
      </c>
      <c r="E6" s="64">
        <v>426.29700000000003</v>
      </c>
      <c r="F6" s="64">
        <v>194.727</v>
      </c>
      <c r="G6" s="64">
        <v>341.41399999999999</v>
      </c>
      <c r="H6" s="64">
        <v>209.20400000000001</v>
      </c>
      <c r="I6" s="64">
        <v>480.17</v>
      </c>
      <c r="J6" s="64">
        <v>285.74200000000002</v>
      </c>
      <c r="K6" s="64">
        <v>624.65300000000002</v>
      </c>
      <c r="L6" s="64">
        <v>207.24100000000001</v>
      </c>
      <c r="M6" s="64">
        <v>517.47500000000002</v>
      </c>
    </row>
    <row r="7" spans="1:13" x14ac:dyDescent="0.35">
      <c r="A7" t="s">
        <v>451</v>
      </c>
      <c r="B7" s="64">
        <v>76.874499999999998</v>
      </c>
      <c r="C7" s="64">
        <v>148.68700000000001</v>
      </c>
      <c r="D7" s="64">
        <v>46.391100000000002</v>
      </c>
      <c r="E7" s="64">
        <v>80.562899999999999</v>
      </c>
      <c r="F7" s="64">
        <v>2.4344199999999998</v>
      </c>
      <c r="G7" s="64">
        <v>15.3254</v>
      </c>
      <c r="H7" s="64">
        <v>1E-3</v>
      </c>
      <c r="I7" s="64">
        <v>61.911999999999999</v>
      </c>
      <c r="J7" s="64">
        <v>1E-3</v>
      </c>
      <c r="K7" s="64">
        <v>119.178</v>
      </c>
      <c r="L7" s="64">
        <v>1E-3</v>
      </c>
      <c r="M7" s="64">
        <v>120.6</v>
      </c>
    </row>
    <row r="8" spans="1:13" x14ac:dyDescent="0.35">
      <c r="A8" t="s">
        <v>452</v>
      </c>
      <c r="B8" s="64">
        <v>258.16899999999998</v>
      </c>
      <c r="C8" s="64">
        <v>597.80100000000004</v>
      </c>
      <c r="D8" s="64">
        <v>285.39600000000002</v>
      </c>
      <c r="E8" s="64">
        <v>476.15300000000002</v>
      </c>
      <c r="F8" s="64">
        <v>200.07300000000001</v>
      </c>
      <c r="G8" s="64">
        <v>370.38799999999998</v>
      </c>
      <c r="H8" s="64">
        <v>207.08500000000001</v>
      </c>
      <c r="I8" s="64">
        <v>503.57900000000001</v>
      </c>
      <c r="J8" s="64">
        <v>316.12200000000001</v>
      </c>
      <c r="K8" s="64">
        <v>667.73599999999999</v>
      </c>
      <c r="L8" s="64">
        <v>301.83999999999997</v>
      </c>
      <c r="M8" s="64">
        <v>613.12900000000002</v>
      </c>
    </row>
    <row r="9" spans="1:13" x14ac:dyDescent="0.35">
      <c r="A9" t="s">
        <v>453</v>
      </c>
      <c r="B9" s="64">
        <v>-1265.1400000000001</v>
      </c>
      <c r="C9" s="64">
        <v>-309.93400000000003</v>
      </c>
      <c r="D9" s="64">
        <v>-1261.31</v>
      </c>
      <c r="E9" s="64">
        <v>-376.48399999999998</v>
      </c>
      <c r="F9" s="64">
        <v>-789.63800000000003</v>
      </c>
      <c r="G9" s="64">
        <v>-322.50099999999998</v>
      </c>
      <c r="H9" s="64">
        <v>-1021.12</v>
      </c>
      <c r="I9" s="64">
        <v>-192.44399999999999</v>
      </c>
      <c r="J9" s="64">
        <v>-1286.9100000000001</v>
      </c>
      <c r="K9" s="64">
        <v>-499.61700000000002</v>
      </c>
      <c r="L9" s="64">
        <v>-1439.67</v>
      </c>
      <c r="M9" s="64">
        <v>-393.904</v>
      </c>
    </row>
    <row r="10" spans="1:13" x14ac:dyDescent="0.35">
      <c r="A10" t="s">
        <v>454</v>
      </c>
      <c r="B10" s="64">
        <v>-2.5960800000000002</v>
      </c>
      <c r="C10" s="64">
        <v>103.85899999999999</v>
      </c>
      <c r="D10" s="64">
        <v>-3.5659800000000001</v>
      </c>
      <c r="E10" s="64">
        <v>55.818199999999997</v>
      </c>
      <c r="F10" s="64">
        <v>-31.763000000000002</v>
      </c>
      <c r="G10" s="64">
        <v>12.9397</v>
      </c>
      <c r="H10" s="64">
        <v>-26.705100000000002</v>
      </c>
      <c r="I10" s="64">
        <v>34.689700000000002</v>
      </c>
      <c r="J10" s="64">
        <v>-42.931199999999997</v>
      </c>
      <c r="K10" s="64">
        <v>3.2654000000000001</v>
      </c>
      <c r="L10" s="64">
        <v>-10.942500000000001</v>
      </c>
      <c r="M10" s="64">
        <v>37.020000000000003</v>
      </c>
    </row>
    <row r="11" spans="1:13" x14ac:dyDescent="0.35">
      <c r="A11" t="s">
        <v>455</v>
      </c>
      <c r="B11" s="64">
        <v>81.233500000000006</v>
      </c>
      <c r="C11" s="64">
        <v>150.59800000000001</v>
      </c>
      <c r="D11" s="64">
        <v>47.667200000000001</v>
      </c>
      <c r="E11" s="64">
        <v>86.392200000000003</v>
      </c>
      <c r="F11" s="64">
        <v>65.651799999999994</v>
      </c>
      <c r="G11" s="64">
        <v>96.789299999999997</v>
      </c>
      <c r="H11" s="64">
        <v>58.952500000000001</v>
      </c>
      <c r="I11" s="64">
        <v>94.302499999999995</v>
      </c>
      <c r="J11" s="64">
        <v>68.164400000000001</v>
      </c>
      <c r="K11" s="64">
        <v>98.858199999999997</v>
      </c>
      <c r="L11" s="64">
        <v>136.04300000000001</v>
      </c>
      <c r="M11" s="64">
        <v>205.39099999999999</v>
      </c>
    </row>
    <row r="12" spans="1:13" x14ac:dyDescent="0.35">
      <c r="A12" t="s">
        <v>456</v>
      </c>
      <c r="B12" s="64">
        <v>4.4707100000000004</v>
      </c>
      <c r="C12" s="64">
        <v>36.645800000000001</v>
      </c>
      <c r="D12" s="64">
        <v>11.654299999999999</v>
      </c>
      <c r="E12" s="64">
        <v>44.7911</v>
      </c>
      <c r="F12" s="64">
        <v>11.648</v>
      </c>
      <c r="G12" s="64">
        <v>34.375700000000002</v>
      </c>
      <c r="H12" s="64">
        <v>6.0460900000000004</v>
      </c>
      <c r="I12" s="64">
        <v>49.999699999999997</v>
      </c>
      <c r="J12" s="64">
        <v>6.7906899999999997</v>
      </c>
      <c r="K12" s="64">
        <v>32.870199999999997</v>
      </c>
      <c r="L12" s="64">
        <v>7.6947700000000001</v>
      </c>
      <c r="M12" s="64">
        <v>37.407200000000003</v>
      </c>
    </row>
    <row r="13" spans="1:13" x14ac:dyDescent="0.35">
      <c r="A13" t="s">
        <v>457</v>
      </c>
      <c r="B13" s="64">
        <v>55.612000000000002</v>
      </c>
      <c r="C13" s="64">
        <v>120.56100000000001</v>
      </c>
      <c r="D13" s="64">
        <v>36.158999999999999</v>
      </c>
      <c r="E13" s="64">
        <v>63.455500000000001</v>
      </c>
      <c r="F13" s="64">
        <v>27.639600000000002</v>
      </c>
      <c r="G13" s="64">
        <v>49.774299999999997</v>
      </c>
      <c r="H13" s="64">
        <v>28.891300000000001</v>
      </c>
      <c r="I13" s="64">
        <v>51.921500000000002</v>
      </c>
      <c r="J13" s="64">
        <v>24.880800000000001</v>
      </c>
      <c r="K13" s="64">
        <v>44.256599999999999</v>
      </c>
      <c r="L13" s="64">
        <v>45.527999999999999</v>
      </c>
      <c r="M13" s="64">
        <v>82.852199999999996</v>
      </c>
    </row>
    <row r="14" spans="1:13" x14ac:dyDescent="0.35">
      <c r="A14" t="s">
        <v>458</v>
      </c>
      <c r="B14" s="64">
        <v>17.1386</v>
      </c>
      <c r="C14" s="64">
        <v>47.485799999999998</v>
      </c>
      <c r="D14" s="64">
        <v>12.867100000000001</v>
      </c>
      <c r="E14" s="64">
        <v>31.446400000000001</v>
      </c>
      <c r="F14" s="64">
        <v>28.317599999999999</v>
      </c>
      <c r="G14" s="64">
        <v>49.968499999999999</v>
      </c>
      <c r="H14" s="64">
        <v>17.456600000000002</v>
      </c>
      <c r="I14" s="64">
        <v>34.709800000000001</v>
      </c>
      <c r="J14" s="64">
        <v>26.175799999999999</v>
      </c>
      <c r="K14" s="64">
        <v>44.984400000000001</v>
      </c>
      <c r="L14" s="64">
        <v>20.233799999999999</v>
      </c>
      <c r="M14" s="64">
        <v>57.014400000000002</v>
      </c>
    </row>
    <row r="15" spans="1:13" x14ac:dyDescent="0.35">
      <c r="A15" t="s">
        <v>459</v>
      </c>
      <c r="B15" s="64">
        <v>76.403199999999998</v>
      </c>
      <c r="C15" s="64">
        <v>146.119</v>
      </c>
      <c r="D15" s="64">
        <v>61.421700000000001</v>
      </c>
      <c r="E15" s="64">
        <v>88.308899999999994</v>
      </c>
      <c r="F15" s="64">
        <v>20.3643</v>
      </c>
      <c r="G15" s="64">
        <v>38.631399999999999</v>
      </c>
      <c r="H15" s="64">
        <v>8.2173300000000005</v>
      </c>
      <c r="I15" s="64">
        <v>74.977699999999999</v>
      </c>
      <c r="J15" s="64">
        <v>2.4666800000000002</v>
      </c>
      <c r="K15" s="64">
        <v>130.68100000000001</v>
      </c>
      <c r="L15" s="64">
        <v>44.330100000000002</v>
      </c>
      <c r="M15" s="64">
        <v>172.738</v>
      </c>
    </row>
    <row r="16" spans="1:13" x14ac:dyDescent="0.35">
      <c r="A16" t="s">
        <v>460</v>
      </c>
      <c r="B16" s="64">
        <v>76.874499999999998</v>
      </c>
      <c r="C16" s="64">
        <v>133.81100000000001</v>
      </c>
      <c r="D16" s="64">
        <v>46.391100000000002</v>
      </c>
      <c r="E16" s="64">
        <v>80.562899999999999</v>
      </c>
      <c r="F16" s="64">
        <v>2.4344199999999998</v>
      </c>
      <c r="G16" s="64">
        <v>15.3254</v>
      </c>
      <c r="H16" s="64">
        <v>1E-3</v>
      </c>
      <c r="I16" s="64">
        <v>61.911999999999999</v>
      </c>
      <c r="J16" s="64">
        <v>1E-3</v>
      </c>
      <c r="K16" s="64">
        <v>119.178</v>
      </c>
      <c r="L16" s="64">
        <v>1E-3</v>
      </c>
      <c r="M16" s="64">
        <v>126.43300000000001</v>
      </c>
    </row>
    <row r="17" spans="1:13" x14ac:dyDescent="0.35">
      <c r="A17" t="s">
        <v>461</v>
      </c>
      <c r="B17" s="64">
        <v>76.874499999999998</v>
      </c>
      <c r="C17" s="64">
        <v>133.81100000000001</v>
      </c>
      <c r="D17" s="64">
        <v>46.391100000000002</v>
      </c>
      <c r="E17" s="64">
        <v>80.562899999999999</v>
      </c>
      <c r="F17" s="64">
        <v>2.4344199999999998</v>
      </c>
      <c r="G17" s="64">
        <v>15.3254</v>
      </c>
      <c r="H17" s="64">
        <v>1E-3</v>
      </c>
      <c r="I17" s="64">
        <v>61.911999999999999</v>
      </c>
      <c r="J17" s="64">
        <v>1E-3</v>
      </c>
      <c r="K17" s="64">
        <v>119.178</v>
      </c>
      <c r="L17" s="64">
        <v>1E-3</v>
      </c>
      <c r="M17" s="64">
        <v>120.6</v>
      </c>
    </row>
    <row r="18" spans="1:13" x14ac:dyDescent="0.35">
      <c r="A18" t="s">
        <v>462</v>
      </c>
      <c r="B18" s="64">
        <v>32.442900000000002</v>
      </c>
      <c r="C18" s="64">
        <v>50.567700000000002</v>
      </c>
      <c r="D18" s="64">
        <v>14.908899999999999</v>
      </c>
      <c r="E18" s="64">
        <v>27.343599999999999</v>
      </c>
      <c r="F18" s="64">
        <v>11.3704</v>
      </c>
      <c r="G18" s="64">
        <v>22.121200000000002</v>
      </c>
      <c r="H18" s="64">
        <v>17.168299999999999</v>
      </c>
      <c r="I18" s="64">
        <v>28.2637</v>
      </c>
      <c r="J18" s="64">
        <v>12.945499999999999</v>
      </c>
      <c r="K18" s="64">
        <v>25.945399999999999</v>
      </c>
      <c r="L18" s="64">
        <v>7.3268300000000002</v>
      </c>
      <c r="M18" s="64">
        <v>31.140599999999999</v>
      </c>
    </row>
    <row r="19" spans="1:13" x14ac:dyDescent="0.35">
      <c r="A19" t="s">
        <v>463</v>
      </c>
      <c r="B19" s="64">
        <v>10.988799999999999</v>
      </c>
      <c r="C19" s="64">
        <v>15.425800000000001</v>
      </c>
      <c r="D19" s="64">
        <v>8.5261300000000002</v>
      </c>
      <c r="E19" s="64">
        <v>16.112500000000001</v>
      </c>
      <c r="F19" s="64">
        <v>14.518700000000001</v>
      </c>
      <c r="G19" s="64">
        <v>18.527699999999999</v>
      </c>
      <c r="H19" s="64">
        <v>12.470800000000001</v>
      </c>
      <c r="I19" s="64">
        <v>20.1799</v>
      </c>
      <c r="J19" s="64">
        <v>12.6523</v>
      </c>
      <c r="K19" s="64">
        <v>24.438099999999999</v>
      </c>
      <c r="L19" s="64">
        <v>21.198</v>
      </c>
      <c r="M19" s="64">
        <v>29.596499999999999</v>
      </c>
    </row>
    <row r="20" spans="1:13" x14ac:dyDescent="0.35">
      <c r="A20" t="s">
        <v>464</v>
      </c>
      <c r="B20" s="64">
        <v>11.4419</v>
      </c>
      <c r="C20" s="64">
        <v>15.0641</v>
      </c>
      <c r="D20" s="64">
        <v>7.9017400000000002</v>
      </c>
      <c r="E20" s="64">
        <v>14.542999999999999</v>
      </c>
      <c r="F20" s="64">
        <v>15.154999999999999</v>
      </c>
      <c r="G20" s="64">
        <v>16.777000000000001</v>
      </c>
      <c r="H20" s="64">
        <v>7.3296999999999999</v>
      </c>
      <c r="I20" s="64">
        <v>11.691599999999999</v>
      </c>
      <c r="J20" s="64">
        <v>7.8119899999999998</v>
      </c>
      <c r="K20" s="64">
        <v>15.753500000000001</v>
      </c>
      <c r="L20" s="64">
        <v>37.547199999999997</v>
      </c>
      <c r="M20" s="64">
        <v>49.286900000000003</v>
      </c>
    </row>
    <row r="21" spans="1:13" x14ac:dyDescent="0.35">
      <c r="A21" t="s">
        <v>465</v>
      </c>
      <c r="B21" s="64">
        <v>1E-3</v>
      </c>
      <c r="C21" s="64">
        <v>2.08548</v>
      </c>
      <c r="D21" s="64">
        <v>1E-3</v>
      </c>
      <c r="E21" s="64">
        <v>1.3573999999999999</v>
      </c>
      <c r="F21" s="64">
        <v>1E-3</v>
      </c>
      <c r="G21" s="64">
        <v>1.27258</v>
      </c>
      <c r="H21" s="64">
        <v>0.19719100000000001</v>
      </c>
      <c r="I21" s="64">
        <v>2.8725999999999998</v>
      </c>
      <c r="J21" s="64">
        <v>4.4911799999999999</v>
      </c>
      <c r="K21" s="64">
        <v>11.092000000000001</v>
      </c>
      <c r="L21" s="64">
        <v>0.63407800000000003</v>
      </c>
      <c r="M21" s="64">
        <v>6.39316</v>
      </c>
    </row>
    <row r="22" spans="1:13" x14ac:dyDescent="0.35">
      <c r="A22" t="s">
        <v>466</v>
      </c>
      <c r="B22" s="64">
        <v>369.834</v>
      </c>
      <c r="C22" s="64">
        <v>1466.13</v>
      </c>
      <c r="D22" s="64">
        <v>433.274</v>
      </c>
      <c r="E22" s="64">
        <v>2208.73</v>
      </c>
      <c r="F22" s="64">
        <v>379.17099999999999</v>
      </c>
      <c r="G22" s="64">
        <v>857.84799999999996</v>
      </c>
      <c r="H22" s="64">
        <v>323.76400000000001</v>
      </c>
      <c r="I22" s="64">
        <v>1267.78</v>
      </c>
      <c r="J22" s="64">
        <v>556.875</v>
      </c>
      <c r="K22" s="64">
        <v>1374.01</v>
      </c>
      <c r="L22" s="64">
        <v>481.76600000000002</v>
      </c>
      <c r="M22" s="64">
        <v>1613.55</v>
      </c>
    </row>
    <row r="23" spans="1:13" x14ac:dyDescent="0.35">
      <c r="A23" t="s">
        <v>467</v>
      </c>
      <c r="B23" s="64">
        <v>512.76099999999997</v>
      </c>
      <c r="C23" s="64">
        <v>1561.98</v>
      </c>
      <c r="D23" s="64">
        <v>492.55200000000002</v>
      </c>
      <c r="E23" s="64">
        <v>2264.67</v>
      </c>
      <c r="F23" s="64">
        <v>382.75599999999997</v>
      </c>
      <c r="G23" s="64">
        <v>861.16700000000003</v>
      </c>
      <c r="H23" s="64">
        <v>333.39499999999998</v>
      </c>
      <c r="I23" s="64">
        <v>1279.26</v>
      </c>
      <c r="J23" s="64">
        <v>566.80100000000004</v>
      </c>
      <c r="K23" s="64">
        <v>1389.37</v>
      </c>
      <c r="L23" s="64">
        <v>479.65199999999999</v>
      </c>
      <c r="M23" s="64">
        <v>1621.42</v>
      </c>
    </row>
    <row r="24" spans="1:13" x14ac:dyDescent="0.35">
      <c r="A24" t="s">
        <v>468</v>
      </c>
      <c r="B24" s="64">
        <v>12.286099999999999</v>
      </c>
      <c r="C24" s="64">
        <v>35.423099999999998</v>
      </c>
      <c r="D24" s="64">
        <v>11.9299</v>
      </c>
      <c r="E24" s="64">
        <v>35.157299999999999</v>
      </c>
      <c r="F24" s="64">
        <v>10.9587</v>
      </c>
      <c r="G24" s="64">
        <v>33.9208</v>
      </c>
      <c r="H24" s="64">
        <v>12.260199999999999</v>
      </c>
      <c r="I24" s="64">
        <v>35.585999999999999</v>
      </c>
      <c r="J24" s="64">
        <v>11.829700000000001</v>
      </c>
      <c r="K24" s="64">
        <v>34.824199999999998</v>
      </c>
      <c r="L24" s="64">
        <v>11.812200000000001</v>
      </c>
      <c r="M24" s="64">
        <v>34.781100000000002</v>
      </c>
    </row>
    <row r="25" spans="1:13" x14ac:dyDescent="0.35">
      <c r="A25" t="s">
        <v>469</v>
      </c>
      <c r="B25" s="64">
        <v>25.6221</v>
      </c>
      <c r="C25" s="64">
        <v>40.236199999999997</v>
      </c>
      <c r="D25" s="64">
        <v>16.9588</v>
      </c>
      <c r="E25" s="64">
        <v>25.129300000000001</v>
      </c>
      <c r="F25" s="64">
        <v>14.7126</v>
      </c>
      <c r="G25" s="64">
        <v>22.691299999999998</v>
      </c>
      <c r="H25" s="64">
        <v>17.138100000000001</v>
      </c>
      <c r="I25" s="64">
        <v>25.993099999999998</v>
      </c>
      <c r="J25" s="64">
        <v>13.1945</v>
      </c>
      <c r="K25" s="64">
        <v>21.6951</v>
      </c>
      <c r="L25" s="64">
        <v>32.126899999999999</v>
      </c>
      <c r="M25" s="64">
        <v>48.420099999999998</v>
      </c>
    </row>
    <row r="26" spans="1:13" x14ac:dyDescent="0.35">
      <c r="A26" t="s">
        <v>470</v>
      </c>
      <c r="B26" s="64">
        <v>7.4202899999999996</v>
      </c>
      <c r="C26" s="64">
        <v>12.4017</v>
      </c>
      <c r="D26" s="64">
        <v>3.1125699999999998</v>
      </c>
      <c r="E26" s="64">
        <v>5.86843</v>
      </c>
      <c r="F26" s="64">
        <v>5.7059499999999996</v>
      </c>
      <c r="G26" s="64">
        <v>8.0211400000000008</v>
      </c>
      <c r="H26" s="64">
        <v>1.65398</v>
      </c>
      <c r="I26" s="64">
        <v>6.2296300000000002</v>
      </c>
      <c r="J26" s="64">
        <v>5.7348999999999997</v>
      </c>
      <c r="K26" s="64">
        <v>10.395300000000001</v>
      </c>
      <c r="L26" s="64">
        <v>8.2562899999999999</v>
      </c>
      <c r="M26" s="64">
        <v>13.510300000000001</v>
      </c>
    </row>
    <row r="27" spans="1:13" x14ac:dyDescent="0.35">
      <c r="A27" t="s">
        <v>471</v>
      </c>
      <c r="B27" s="64">
        <v>1E-3</v>
      </c>
      <c r="C27" s="64">
        <v>2.6802100000000002</v>
      </c>
      <c r="D27" s="64">
        <v>0.599827</v>
      </c>
      <c r="E27" s="64">
        <v>3.01695</v>
      </c>
      <c r="F27" s="64">
        <v>0.65894699999999995</v>
      </c>
      <c r="G27" s="64">
        <v>2.8332799999999998</v>
      </c>
      <c r="H27" s="64">
        <v>0.86386200000000002</v>
      </c>
      <c r="I27" s="64">
        <v>3.2750900000000001</v>
      </c>
      <c r="J27" s="64">
        <v>1.71397</v>
      </c>
      <c r="K27" s="64">
        <v>4.15632</v>
      </c>
      <c r="L27" s="64">
        <v>0.77205599999999996</v>
      </c>
      <c r="M27" s="64">
        <v>5.8939599999999999</v>
      </c>
    </row>
    <row r="28" spans="1:13" x14ac:dyDescent="0.35">
      <c r="A28" t="s">
        <v>472</v>
      </c>
      <c r="B28" s="64">
        <v>512.76099999999997</v>
      </c>
      <c r="C28" s="64">
        <v>1561.98</v>
      </c>
      <c r="D28" s="64">
        <v>492.55200000000002</v>
      </c>
      <c r="E28" s="64">
        <v>2264.67</v>
      </c>
      <c r="F28" s="64">
        <v>382.75599999999997</v>
      </c>
      <c r="G28" s="64">
        <v>861.16700000000003</v>
      </c>
      <c r="H28" s="64">
        <v>333.39499999999998</v>
      </c>
      <c r="I28" s="64">
        <v>1279.26</v>
      </c>
      <c r="J28" s="64">
        <v>566.80100000000004</v>
      </c>
      <c r="K28" s="64">
        <v>1389.37</v>
      </c>
      <c r="L28" s="64">
        <v>479.65199999999999</v>
      </c>
      <c r="M28" s="64">
        <v>1621.42</v>
      </c>
    </row>
    <row r="29" spans="1:13" x14ac:dyDescent="0.35">
      <c r="A29" t="s">
        <v>473</v>
      </c>
      <c r="B29" s="64">
        <v>3407.68</v>
      </c>
      <c r="C29" s="64">
        <v>7688.6</v>
      </c>
      <c r="D29" s="64">
        <v>3662.72</v>
      </c>
      <c r="E29" s="64">
        <v>6081.89</v>
      </c>
      <c r="F29" s="64">
        <v>2824.67</v>
      </c>
      <c r="G29" s="64">
        <v>4917.71</v>
      </c>
      <c r="H29" s="64">
        <v>2802.54</v>
      </c>
      <c r="I29" s="64">
        <v>7176</v>
      </c>
      <c r="J29" s="64">
        <v>4210.38</v>
      </c>
      <c r="K29" s="64">
        <v>8997.39</v>
      </c>
      <c r="L29" s="64">
        <v>3796.72</v>
      </c>
      <c r="M29" s="64">
        <v>8073.85</v>
      </c>
    </row>
    <row r="30" spans="1:13" x14ac:dyDescent="0.35">
      <c r="A30" t="s">
        <v>474</v>
      </c>
      <c r="B30" s="64">
        <v>3178.97</v>
      </c>
      <c r="C30" s="64">
        <v>7576.05</v>
      </c>
      <c r="D30" s="64">
        <v>3377.34</v>
      </c>
      <c r="E30" s="64">
        <v>6469.15</v>
      </c>
      <c r="F30" s="64">
        <v>2772.07</v>
      </c>
      <c r="G30" s="64">
        <v>4924.09</v>
      </c>
      <c r="H30" s="64">
        <v>2820.14</v>
      </c>
      <c r="I30" s="64">
        <v>7239.09</v>
      </c>
      <c r="J30" s="64">
        <v>4137.5</v>
      </c>
      <c r="K30" s="64">
        <v>9207.49</v>
      </c>
      <c r="L30" s="64">
        <v>3518.8</v>
      </c>
      <c r="M30" s="64">
        <v>8321.52</v>
      </c>
    </row>
    <row r="31" spans="1:13" x14ac:dyDescent="0.35">
      <c r="A31" t="s">
        <v>475</v>
      </c>
      <c r="B31" s="64">
        <v>76.874499999999998</v>
      </c>
      <c r="C31" s="64">
        <v>133.81100000000001</v>
      </c>
      <c r="D31" s="64">
        <v>46.391100000000002</v>
      </c>
      <c r="E31" s="64">
        <v>80.562899999999999</v>
      </c>
      <c r="F31" s="64">
        <v>2.4344199999999998</v>
      </c>
      <c r="G31" s="64">
        <v>15.3254</v>
      </c>
      <c r="H31" s="64">
        <v>1E-3</v>
      </c>
      <c r="I31" s="64">
        <v>61.911999999999999</v>
      </c>
      <c r="J31" s="64">
        <v>1E-3</v>
      </c>
      <c r="K31" s="64">
        <v>119.178</v>
      </c>
      <c r="L31" s="64">
        <v>1E-3</v>
      </c>
      <c r="M31" s="64">
        <v>120.6</v>
      </c>
    </row>
    <row r="32" spans="1:13" x14ac:dyDescent="0.35">
      <c r="A32" t="s">
        <v>476</v>
      </c>
      <c r="B32" s="64">
        <v>343.851</v>
      </c>
      <c r="C32" s="64">
        <v>3418.61</v>
      </c>
      <c r="D32" s="64">
        <v>858.72199999999998</v>
      </c>
      <c r="E32" s="64">
        <v>2831.01</v>
      </c>
      <c r="F32" s="64">
        <v>889.85</v>
      </c>
      <c r="G32" s="64">
        <v>2817.48</v>
      </c>
      <c r="H32" s="64">
        <v>982.19</v>
      </c>
      <c r="I32" s="64">
        <v>3178.3</v>
      </c>
      <c r="J32" s="64">
        <v>881.82</v>
      </c>
      <c r="K32" s="64">
        <v>3400.02</v>
      </c>
      <c r="L32" s="64">
        <v>910.923</v>
      </c>
      <c r="M32" s="64">
        <v>3393.07</v>
      </c>
    </row>
    <row r="33" spans="1:13" x14ac:dyDescent="0.35">
      <c r="A33" t="s">
        <v>477</v>
      </c>
      <c r="B33" s="64">
        <v>-977.25599999999997</v>
      </c>
      <c r="C33" s="64">
        <v>61.808999999999997</v>
      </c>
      <c r="D33" s="64">
        <v>-718.55399999999997</v>
      </c>
      <c r="E33" s="64">
        <v>178.95400000000001</v>
      </c>
      <c r="F33" s="64">
        <v>-647.23</v>
      </c>
      <c r="G33" s="64">
        <v>-154.43600000000001</v>
      </c>
      <c r="H33" s="64">
        <v>-989.87400000000002</v>
      </c>
      <c r="I33" s="64">
        <v>-77.340500000000006</v>
      </c>
      <c r="J33" s="64">
        <v>-1480.31</v>
      </c>
      <c r="K33" s="64">
        <v>-356.13600000000002</v>
      </c>
      <c r="L33" s="64">
        <v>-1350.94</v>
      </c>
      <c r="M33" s="64">
        <v>88.461299999999994</v>
      </c>
    </row>
    <row r="34" spans="1:13" x14ac:dyDescent="0.35">
      <c r="A34" t="s">
        <v>478</v>
      </c>
      <c r="B34" s="64">
        <v>261.57100000000003</v>
      </c>
      <c r="C34" s="64">
        <v>546.04100000000005</v>
      </c>
      <c r="D34" s="64">
        <v>252.61600000000001</v>
      </c>
      <c r="E34" s="64">
        <v>426.29700000000003</v>
      </c>
      <c r="F34" s="64">
        <v>194.727</v>
      </c>
      <c r="G34" s="64">
        <v>341.41399999999999</v>
      </c>
      <c r="H34" s="64">
        <v>209.20400000000001</v>
      </c>
      <c r="I34" s="64">
        <v>480.17</v>
      </c>
      <c r="J34" s="64">
        <v>285.74200000000002</v>
      </c>
      <c r="K34" s="64">
        <v>624.65300000000002</v>
      </c>
      <c r="L34" s="64">
        <v>216.51</v>
      </c>
      <c r="M34" s="64">
        <v>514.51099999999997</v>
      </c>
    </row>
    <row r="35" spans="1:13" x14ac:dyDescent="0.35">
      <c r="A35" t="s">
        <v>479</v>
      </c>
      <c r="B35" s="64">
        <v>745.24800000000005</v>
      </c>
      <c r="C35" s="64">
        <v>1693.81</v>
      </c>
      <c r="D35" s="64">
        <v>806.79399999999998</v>
      </c>
      <c r="E35" s="64">
        <v>1341.72</v>
      </c>
      <c r="F35" s="64">
        <v>611.77300000000002</v>
      </c>
      <c r="G35" s="64">
        <v>1076.8599999999999</v>
      </c>
      <c r="H35" s="64">
        <v>615.60799999999995</v>
      </c>
      <c r="I35" s="64">
        <v>1455.82</v>
      </c>
      <c r="J35" s="64">
        <v>910.37699999999995</v>
      </c>
      <c r="K35" s="64">
        <v>1942.55</v>
      </c>
      <c r="L35" s="64">
        <v>796.34799999999996</v>
      </c>
      <c r="M35" s="64">
        <v>1739.1</v>
      </c>
    </row>
    <row r="36" spans="1:13" x14ac:dyDescent="0.35">
      <c r="A36" t="s">
        <v>480</v>
      </c>
      <c r="B36" s="64">
        <v>1490.5</v>
      </c>
      <c r="C36" s="64">
        <v>3387.62</v>
      </c>
      <c r="D36" s="64">
        <v>1613.59</v>
      </c>
      <c r="E36" s="64">
        <v>2683.43</v>
      </c>
      <c r="F36" s="64">
        <v>1223.55</v>
      </c>
      <c r="G36" s="64">
        <v>2153.7199999999998</v>
      </c>
      <c r="H36" s="64">
        <v>1231.22</v>
      </c>
      <c r="I36" s="64">
        <v>3156.98</v>
      </c>
      <c r="J36" s="64">
        <v>1820.75</v>
      </c>
      <c r="K36" s="64">
        <v>3885.09</v>
      </c>
      <c r="L36" s="64">
        <v>1592.7</v>
      </c>
      <c r="M36" s="64">
        <v>3478.2</v>
      </c>
    </row>
    <row r="37" spans="1:13" x14ac:dyDescent="0.35">
      <c r="A37" t="s">
        <v>481</v>
      </c>
      <c r="B37" s="64">
        <v>-292.45100000000002</v>
      </c>
      <c r="C37" s="64">
        <v>239.374</v>
      </c>
      <c r="D37" s="64">
        <v>-880.77200000000005</v>
      </c>
      <c r="E37" s="64">
        <v>227.227</v>
      </c>
      <c r="F37" s="64">
        <v>54.388100000000001</v>
      </c>
      <c r="G37" s="64">
        <v>364.28300000000002</v>
      </c>
      <c r="H37" s="64">
        <v>-363.476</v>
      </c>
      <c r="I37" s="64">
        <v>406.38099999999997</v>
      </c>
      <c r="J37" s="64">
        <v>53.732300000000002</v>
      </c>
      <c r="K37" s="64">
        <v>619.87699999999995</v>
      </c>
      <c r="L37" s="64">
        <v>-457.99</v>
      </c>
      <c r="M37" s="64">
        <v>381.96300000000002</v>
      </c>
    </row>
    <row r="38" spans="1:13" x14ac:dyDescent="0.35">
      <c r="A38" t="s">
        <v>482</v>
      </c>
      <c r="B38" s="64">
        <v>38.674599999999998</v>
      </c>
      <c r="C38" s="64">
        <v>235.69499999999999</v>
      </c>
      <c r="D38" s="64">
        <v>45.383099999999999</v>
      </c>
      <c r="E38" s="64">
        <v>187.066</v>
      </c>
      <c r="F38" s="64">
        <v>8.9448500000000006</v>
      </c>
      <c r="G38" s="64">
        <v>123.038</v>
      </c>
      <c r="H38" s="64">
        <v>20.377400000000002</v>
      </c>
      <c r="I38" s="64">
        <v>281.81200000000001</v>
      </c>
      <c r="J38" s="64">
        <v>7.0000000000000001E-3</v>
      </c>
      <c r="K38" s="64">
        <v>139.54900000000001</v>
      </c>
      <c r="L38" s="64">
        <v>7.0000000000000001E-3</v>
      </c>
      <c r="M38" s="64">
        <v>96.125799999999998</v>
      </c>
    </row>
    <row r="39" spans="1:13" x14ac:dyDescent="0.35">
      <c r="A39" t="s">
        <v>483</v>
      </c>
      <c r="B39" s="64">
        <v>5.52494</v>
      </c>
      <c r="C39" s="64">
        <v>25.735299999999999</v>
      </c>
      <c r="D39" s="64">
        <v>6.4832999999999998</v>
      </c>
      <c r="E39" s="64">
        <v>26.723700000000001</v>
      </c>
      <c r="F39" s="64">
        <v>1.2778400000000001</v>
      </c>
      <c r="G39" s="64">
        <v>17.576899999999998</v>
      </c>
      <c r="H39" s="64">
        <v>2.91106</v>
      </c>
      <c r="I39" s="64">
        <v>40.258800000000001</v>
      </c>
      <c r="J39" s="64">
        <v>1E-3</v>
      </c>
      <c r="K39" s="64">
        <v>16.7818</v>
      </c>
      <c r="L39" s="64">
        <v>1E-3</v>
      </c>
      <c r="M39" s="64">
        <v>12.3025</v>
      </c>
    </row>
    <row r="40" spans="1:13" x14ac:dyDescent="0.35">
      <c r="A40" t="s">
        <v>484</v>
      </c>
      <c r="B40" s="64">
        <v>5.52494</v>
      </c>
      <c r="C40" s="64">
        <v>25.735299999999999</v>
      </c>
      <c r="D40" s="64">
        <v>6.4832999999999998</v>
      </c>
      <c r="E40" s="64">
        <v>26.723700000000001</v>
      </c>
      <c r="F40" s="64">
        <v>1.2778400000000001</v>
      </c>
      <c r="G40" s="64">
        <v>17.576899999999998</v>
      </c>
      <c r="H40" s="64">
        <v>2.91106</v>
      </c>
      <c r="I40" s="64">
        <v>40.258800000000001</v>
      </c>
      <c r="J40" s="64">
        <v>1E-3</v>
      </c>
      <c r="K40" s="64">
        <v>16.7818</v>
      </c>
      <c r="L40" s="64">
        <v>1E-3</v>
      </c>
      <c r="M40" s="64">
        <v>12.3025</v>
      </c>
    </row>
    <row r="41" spans="1:13" x14ac:dyDescent="0.35">
      <c r="A41" t="s">
        <v>485</v>
      </c>
      <c r="B41" s="64">
        <v>5.52494</v>
      </c>
      <c r="C41" s="64">
        <v>25.735299999999999</v>
      </c>
      <c r="D41" s="64">
        <v>6.4832999999999998</v>
      </c>
      <c r="E41" s="64">
        <v>26.723700000000001</v>
      </c>
      <c r="F41" s="64">
        <v>1.2778400000000001</v>
      </c>
      <c r="G41" s="64">
        <v>17.576899999999998</v>
      </c>
      <c r="H41" s="64">
        <v>2.91106</v>
      </c>
      <c r="I41" s="64">
        <v>40.258800000000001</v>
      </c>
      <c r="J41" s="64">
        <v>1E-3</v>
      </c>
      <c r="K41" s="64">
        <v>16.7818</v>
      </c>
      <c r="L41" s="64">
        <v>1E-3</v>
      </c>
      <c r="M41" s="64">
        <v>12.3025</v>
      </c>
    </row>
    <row r="42" spans="1:13" x14ac:dyDescent="0.35">
      <c r="A42" t="s">
        <v>486</v>
      </c>
      <c r="B42" s="64">
        <v>5.52494</v>
      </c>
      <c r="C42" s="64">
        <v>25.735299999999999</v>
      </c>
      <c r="D42" s="64">
        <v>6.4832999999999998</v>
      </c>
      <c r="E42" s="64">
        <v>26.723700000000001</v>
      </c>
      <c r="F42" s="64">
        <v>1.2778400000000001</v>
      </c>
      <c r="G42" s="64">
        <v>17.576899999999998</v>
      </c>
      <c r="H42" s="64">
        <v>2.91106</v>
      </c>
      <c r="I42" s="64">
        <v>40.258800000000001</v>
      </c>
      <c r="J42" s="64">
        <v>1E-3</v>
      </c>
      <c r="K42" s="64">
        <v>16.7818</v>
      </c>
      <c r="L42" s="64">
        <v>1E-3</v>
      </c>
      <c r="M42" s="64">
        <v>12.3025</v>
      </c>
    </row>
    <row r="43" spans="1:13" x14ac:dyDescent="0.35">
      <c r="A43" t="s">
        <v>487</v>
      </c>
      <c r="B43" s="64">
        <v>5.52494</v>
      </c>
      <c r="C43" s="64">
        <v>25.735299999999999</v>
      </c>
      <c r="D43" s="64">
        <v>6.4832999999999998</v>
      </c>
      <c r="E43" s="64">
        <v>26.723700000000001</v>
      </c>
      <c r="F43" s="64">
        <v>1.2778400000000001</v>
      </c>
      <c r="G43" s="64">
        <v>17.576899999999998</v>
      </c>
      <c r="H43" s="64">
        <v>2.91106</v>
      </c>
      <c r="I43" s="64">
        <v>40.258800000000001</v>
      </c>
      <c r="J43" s="64">
        <v>1E-3</v>
      </c>
      <c r="K43" s="64">
        <v>16.7818</v>
      </c>
      <c r="L43" s="64">
        <v>1E-3</v>
      </c>
      <c r="M43" s="64">
        <v>12.3025</v>
      </c>
    </row>
    <row r="44" spans="1:13" x14ac:dyDescent="0.35">
      <c r="A44" t="s">
        <v>488</v>
      </c>
      <c r="B44" s="64">
        <v>5.52494</v>
      </c>
      <c r="C44" s="64">
        <v>25.735299999999999</v>
      </c>
      <c r="D44" s="64">
        <v>6.4832999999999998</v>
      </c>
      <c r="E44" s="64">
        <v>26.723700000000001</v>
      </c>
      <c r="F44" s="64">
        <v>1.2778400000000001</v>
      </c>
      <c r="G44" s="64">
        <v>17.576899999999998</v>
      </c>
      <c r="H44" s="64">
        <v>2.91106</v>
      </c>
      <c r="I44" s="64">
        <v>40.258800000000001</v>
      </c>
      <c r="J44" s="64">
        <v>1E-3</v>
      </c>
      <c r="K44" s="64">
        <v>16.7818</v>
      </c>
      <c r="L44" s="64">
        <v>1E-3</v>
      </c>
      <c r="M44" s="64">
        <v>12.3025</v>
      </c>
    </row>
    <row r="45" spans="1:13" x14ac:dyDescent="0.35">
      <c r="A45" t="s">
        <v>489</v>
      </c>
      <c r="B45" s="64">
        <v>5.52494</v>
      </c>
      <c r="C45" s="64">
        <v>25.735299999999999</v>
      </c>
      <c r="D45" s="64">
        <v>6.4832999999999998</v>
      </c>
      <c r="E45" s="64">
        <v>26.723700000000001</v>
      </c>
      <c r="F45" s="64">
        <v>1.2778400000000001</v>
      </c>
      <c r="G45" s="64">
        <v>17.576899999999998</v>
      </c>
      <c r="H45" s="64">
        <v>2.91106</v>
      </c>
      <c r="I45" s="64">
        <v>40.258800000000001</v>
      </c>
      <c r="J45" s="64">
        <v>1E-3</v>
      </c>
      <c r="K45" s="64">
        <v>16.7818</v>
      </c>
      <c r="L45" s="64">
        <v>1E-3</v>
      </c>
      <c r="M45" s="64">
        <v>12.3025</v>
      </c>
    </row>
    <row r="46" spans="1:13" x14ac:dyDescent="0.35">
      <c r="A46" t="s">
        <v>490</v>
      </c>
      <c r="B46" s="64">
        <v>-21.856000000000002</v>
      </c>
      <c r="C46" s="64">
        <v>75.239400000000003</v>
      </c>
      <c r="D46" s="64">
        <v>0.42418099999999997</v>
      </c>
      <c r="E46" s="64">
        <v>95.277500000000003</v>
      </c>
      <c r="F46" s="64">
        <v>66.406899999999993</v>
      </c>
      <c r="G46" s="64">
        <v>138.77699999999999</v>
      </c>
      <c r="H46" s="64">
        <v>0.83427799999999996</v>
      </c>
      <c r="I46" s="64">
        <v>153.38499999999999</v>
      </c>
      <c r="J46" s="64">
        <v>55.655000000000001</v>
      </c>
      <c r="K46" s="64">
        <v>260.63</v>
      </c>
      <c r="L46" s="64">
        <v>-22.8444</v>
      </c>
      <c r="M46" s="64">
        <v>166.00299999999999</v>
      </c>
    </row>
    <row r="47" spans="1:13" x14ac:dyDescent="0.35">
      <c r="A47" t="s">
        <v>491</v>
      </c>
      <c r="B47" s="64">
        <v>224.268</v>
      </c>
      <c r="C47" s="64">
        <v>4565.1400000000003</v>
      </c>
      <c r="D47" s="64">
        <v>381.423</v>
      </c>
      <c r="E47" s="64">
        <v>3521.47</v>
      </c>
      <c r="F47" s="64">
        <v>182.952</v>
      </c>
      <c r="G47" s="64">
        <v>2378.5</v>
      </c>
      <c r="H47" s="64">
        <v>196.73</v>
      </c>
      <c r="I47" s="64">
        <v>4515.7299999999996</v>
      </c>
      <c r="J47" s="64">
        <v>663.072</v>
      </c>
      <c r="K47" s="64">
        <v>6786.82</v>
      </c>
      <c r="L47" s="64">
        <v>69.457700000000003</v>
      </c>
      <c r="M47" s="64">
        <v>5434.42</v>
      </c>
    </row>
    <row r="48" spans="1:13" x14ac:dyDescent="0.35">
      <c r="A48" t="s">
        <v>492</v>
      </c>
      <c r="B48" s="64">
        <v>356.02699999999999</v>
      </c>
      <c r="C48" s="64">
        <v>707.51300000000003</v>
      </c>
      <c r="D48" s="64">
        <v>348.71699999999998</v>
      </c>
      <c r="E48" s="64">
        <v>539.30700000000002</v>
      </c>
      <c r="F48" s="64">
        <v>207.78800000000001</v>
      </c>
      <c r="G48" s="64">
        <v>378.68400000000003</v>
      </c>
      <c r="H48" s="64">
        <v>217.10400000000001</v>
      </c>
      <c r="I48" s="64">
        <v>517.08799999999997</v>
      </c>
      <c r="J48" s="64">
        <v>327.67399999999998</v>
      </c>
      <c r="K48" s="64">
        <v>689.71699999999998</v>
      </c>
      <c r="L48" s="64">
        <v>295.00200000000001</v>
      </c>
      <c r="M48" s="64">
        <v>654.33799999999997</v>
      </c>
    </row>
    <row r="49" spans="1:13" x14ac:dyDescent="0.35">
      <c r="A49" t="s">
        <v>493</v>
      </c>
      <c r="B49" s="64">
        <v>76.874499999999998</v>
      </c>
      <c r="C49" s="64">
        <v>148.68700000000001</v>
      </c>
      <c r="D49" s="64">
        <v>46.391100000000002</v>
      </c>
      <c r="E49" s="64">
        <v>80.562899999999999</v>
      </c>
      <c r="F49" s="64">
        <v>2.4344199999999998</v>
      </c>
      <c r="G49" s="64">
        <v>15.3254</v>
      </c>
      <c r="H49" s="64">
        <v>1E-3</v>
      </c>
      <c r="I49" s="64">
        <v>61.911999999999999</v>
      </c>
      <c r="J49" s="64">
        <v>1E-3</v>
      </c>
      <c r="K49" s="64">
        <v>119.178</v>
      </c>
      <c r="L49" s="64">
        <v>1E-3</v>
      </c>
      <c r="M49" s="64">
        <v>126.43300000000001</v>
      </c>
    </row>
    <row r="50" spans="1:13" x14ac:dyDescent="0.35">
      <c r="A50" t="s">
        <v>494</v>
      </c>
      <c r="B50" s="64">
        <v>4.7783899999999999</v>
      </c>
      <c r="C50" s="64">
        <v>5.2433899999999998</v>
      </c>
      <c r="D50" s="64">
        <v>2.7645400000000002</v>
      </c>
      <c r="E50" s="64">
        <v>3.39635</v>
      </c>
      <c r="F50" s="64">
        <v>3.0372400000000002</v>
      </c>
      <c r="G50" s="64">
        <v>3.25617</v>
      </c>
      <c r="H50" s="64">
        <v>1.64232</v>
      </c>
      <c r="I50" s="64">
        <v>7.8594099999999996</v>
      </c>
      <c r="J50" s="64">
        <v>1.6984399999999999</v>
      </c>
      <c r="K50" s="64">
        <v>8.5028400000000008</v>
      </c>
      <c r="L50" s="64">
        <v>1.62296</v>
      </c>
      <c r="M50" s="64">
        <v>7.8401699999999996</v>
      </c>
    </row>
    <row r="51" spans="1:13" x14ac:dyDescent="0.35">
      <c r="A51" t="s">
        <v>495</v>
      </c>
      <c r="B51" s="64">
        <v>6.4093299999999997</v>
      </c>
      <c r="C51" s="64">
        <v>20.628799999999998</v>
      </c>
      <c r="D51" s="64">
        <v>1.83412</v>
      </c>
      <c r="E51" s="64">
        <v>20.8521</v>
      </c>
      <c r="F51" s="64">
        <v>14.465400000000001</v>
      </c>
      <c r="G51" s="64">
        <v>27.559899999999999</v>
      </c>
      <c r="H51" s="64">
        <v>4.1187500000000004</v>
      </c>
      <c r="I51" s="64">
        <v>20.8827</v>
      </c>
      <c r="J51" s="64">
        <v>1E-3</v>
      </c>
      <c r="K51" s="64">
        <v>23.9328</v>
      </c>
      <c r="L51" s="64">
        <v>43.465299999999999</v>
      </c>
      <c r="M51" s="64">
        <v>63.534599999999998</v>
      </c>
    </row>
    <row r="52" spans="1:13" x14ac:dyDescent="0.35">
      <c r="A52" t="s">
        <v>496</v>
      </c>
      <c r="B52" s="64">
        <v>247.67</v>
      </c>
      <c r="C52" s="64">
        <v>726.92100000000005</v>
      </c>
      <c r="D52" s="64">
        <v>312.15600000000001</v>
      </c>
      <c r="E52" s="64">
        <v>620.47400000000005</v>
      </c>
      <c r="F52" s="64">
        <v>296.339</v>
      </c>
      <c r="G52" s="64">
        <v>552.81200000000001</v>
      </c>
      <c r="H52" s="64">
        <v>257.42200000000003</v>
      </c>
      <c r="I52" s="64">
        <v>640.58100000000002</v>
      </c>
      <c r="J52" s="64">
        <v>269.54300000000001</v>
      </c>
      <c r="K52" s="64">
        <v>706.80600000000004</v>
      </c>
      <c r="L52" s="64">
        <v>187.85400000000001</v>
      </c>
      <c r="M52" s="64">
        <v>622.51900000000001</v>
      </c>
    </row>
    <row r="53" spans="1:13" x14ac:dyDescent="0.35">
      <c r="A53" t="s">
        <v>497</v>
      </c>
      <c r="B53" s="64">
        <v>140.256</v>
      </c>
      <c r="C53" s="64">
        <v>293.61500000000001</v>
      </c>
      <c r="D53" s="64">
        <v>77.931899999999999</v>
      </c>
      <c r="E53" s="64">
        <v>205.285</v>
      </c>
      <c r="F53" s="64">
        <v>180.63800000000001</v>
      </c>
      <c r="G53" s="64">
        <v>246.54599999999999</v>
      </c>
      <c r="H53" s="64">
        <v>140.642</v>
      </c>
      <c r="I53" s="64">
        <v>225.56100000000001</v>
      </c>
      <c r="J53" s="64">
        <v>117.05200000000001</v>
      </c>
      <c r="K53" s="64">
        <v>169.68199999999999</v>
      </c>
      <c r="L53" s="64">
        <v>103.089</v>
      </c>
      <c r="M53" s="64">
        <v>235.11099999999999</v>
      </c>
    </row>
    <row r="54" spans="1:13" x14ac:dyDescent="0.35">
      <c r="A54" t="s">
        <v>498</v>
      </c>
      <c r="B54" s="64">
        <v>140.256</v>
      </c>
      <c r="C54" s="64">
        <v>293.61500000000001</v>
      </c>
      <c r="D54" s="64">
        <v>77.931899999999999</v>
      </c>
      <c r="E54" s="64">
        <v>205.285</v>
      </c>
      <c r="F54" s="64">
        <v>180.63800000000001</v>
      </c>
      <c r="G54" s="64">
        <v>246.54599999999999</v>
      </c>
      <c r="H54" s="64">
        <v>140.642</v>
      </c>
      <c r="I54" s="64">
        <v>225.56100000000001</v>
      </c>
      <c r="J54" s="64">
        <v>117.05200000000001</v>
      </c>
      <c r="K54" s="64">
        <v>179.15799999999999</v>
      </c>
      <c r="L54" s="64">
        <v>103.089</v>
      </c>
      <c r="M54" s="64">
        <v>235.11099999999999</v>
      </c>
    </row>
    <row r="55" spans="1:13" x14ac:dyDescent="0.35">
      <c r="A55" t="s">
        <v>499</v>
      </c>
      <c r="B55" s="64">
        <v>71.558999999999997</v>
      </c>
      <c r="C55" s="64">
        <v>357.92399999999998</v>
      </c>
      <c r="D55" s="64">
        <v>159.559</v>
      </c>
      <c r="E55" s="64">
        <v>328.673</v>
      </c>
      <c r="F55" s="64">
        <v>275.27</v>
      </c>
      <c r="G55" s="64">
        <v>408.57400000000001</v>
      </c>
      <c r="H55" s="64">
        <v>166.55799999999999</v>
      </c>
      <c r="I55" s="64">
        <v>439.1</v>
      </c>
      <c r="J55" s="64">
        <v>291.017</v>
      </c>
      <c r="K55" s="64">
        <v>662.16600000000005</v>
      </c>
      <c r="L55" s="64">
        <v>114.551</v>
      </c>
      <c r="M55" s="64">
        <v>460.93900000000002</v>
      </c>
    </row>
    <row r="56" spans="1:13" x14ac:dyDescent="0.35">
      <c r="A56" t="s">
        <v>500</v>
      </c>
      <c r="B56" s="64">
        <v>-29.899899999999999</v>
      </c>
      <c r="C56" s="64">
        <v>9.2285000000000004</v>
      </c>
      <c r="D56" s="64">
        <v>-17.869</v>
      </c>
      <c r="E56" s="64">
        <v>16.497900000000001</v>
      </c>
      <c r="F56" s="64">
        <v>-10.209099999999999</v>
      </c>
      <c r="G56" s="64">
        <v>25.085999999999999</v>
      </c>
      <c r="H56" s="64">
        <v>-21.930099999999999</v>
      </c>
      <c r="I56" s="64">
        <v>17.5901</v>
      </c>
      <c r="J56" s="64">
        <v>-12.0939</v>
      </c>
      <c r="K56" s="64">
        <v>21.952300000000001</v>
      </c>
      <c r="L56" s="64">
        <v>-27.699400000000001</v>
      </c>
      <c r="M56" s="64">
        <v>10.851900000000001</v>
      </c>
    </row>
    <row r="57" spans="1:13" x14ac:dyDescent="0.35">
      <c r="A57" t="s">
        <v>501</v>
      </c>
      <c r="B57" s="64">
        <v>714.50699999999995</v>
      </c>
      <c r="C57" s="64">
        <v>1177.01</v>
      </c>
      <c r="D57" s="64">
        <v>430.221</v>
      </c>
      <c r="E57" s="64">
        <v>600.58399999999995</v>
      </c>
      <c r="F57" s="64">
        <v>433.423</v>
      </c>
      <c r="G57" s="64">
        <v>593.26800000000003</v>
      </c>
      <c r="H57" s="64">
        <v>422.20499999999998</v>
      </c>
      <c r="I57" s="64">
        <v>588.26900000000001</v>
      </c>
      <c r="J57" s="64">
        <v>319.52499999999998</v>
      </c>
      <c r="K57" s="64">
        <v>517.20500000000004</v>
      </c>
      <c r="L57" s="64">
        <v>880.16800000000001</v>
      </c>
      <c r="M57" s="64">
        <v>1315.54</v>
      </c>
    </row>
    <row r="58" spans="1:13" x14ac:dyDescent="0.35">
      <c r="A58" t="s">
        <v>502</v>
      </c>
      <c r="B58" s="64">
        <v>114.822</v>
      </c>
      <c r="C58" s="64">
        <v>267.54700000000003</v>
      </c>
      <c r="D58" s="64">
        <v>83.576400000000007</v>
      </c>
      <c r="E58" s="64">
        <v>210.93600000000001</v>
      </c>
      <c r="F58" s="64">
        <v>149.845</v>
      </c>
      <c r="G58" s="64">
        <v>214.227</v>
      </c>
      <c r="H58" s="64">
        <v>64.3369</v>
      </c>
      <c r="I58" s="64">
        <v>148.989</v>
      </c>
      <c r="J58" s="64">
        <v>86.148700000000005</v>
      </c>
      <c r="K58" s="64">
        <v>138.02799999999999</v>
      </c>
      <c r="L58" s="64">
        <v>87.428600000000003</v>
      </c>
      <c r="M58" s="64">
        <v>219.34899999999999</v>
      </c>
    </row>
    <row r="59" spans="1:13" x14ac:dyDescent="0.35">
      <c r="A59" t="s">
        <v>503</v>
      </c>
      <c r="B59" s="64">
        <v>140.256</v>
      </c>
      <c r="C59" s="64">
        <v>293.61500000000001</v>
      </c>
      <c r="D59" s="64">
        <v>77.931899999999999</v>
      </c>
      <c r="E59" s="64">
        <v>205.285</v>
      </c>
      <c r="F59" s="64">
        <v>180.63800000000001</v>
      </c>
      <c r="G59" s="64">
        <v>246.54599999999999</v>
      </c>
      <c r="H59" s="64">
        <v>140.642</v>
      </c>
      <c r="I59" s="64">
        <v>225.56100000000001</v>
      </c>
      <c r="J59" s="64">
        <v>117.05200000000001</v>
      </c>
      <c r="K59" s="64">
        <v>169.68199999999999</v>
      </c>
      <c r="L59" s="64">
        <v>97.661699999999996</v>
      </c>
      <c r="M59" s="64">
        <v>235.11099999999999</v>
      </c>
    </row>
    <row r="60" spans="1:13" x14ac:dyDescent="0.35">
      <c r="A60" t="s">
        <v>504</v>
      </c>
      <c r="B60" s="64">
        <v>212.846</v>
      </c>
      <c r="C60" s="64">
        <v>413.66699999999997</v>
      </c>
      <c r="D60" s="64">
        <v>122.56</v>
      </c>
      <c r="E60" s="64">
        <v>198.09700000000001</v>
      </c>
      <c r="F60" s="64">
        <v>142.94200000000001</v>
      </c>
      <c r="G60" s="64">
        <v>218.20099999999999</v>
      </c>
      <c r="H60" s="64">
        <v>141.82300000000001</v>
      </c>
      <c r="I60" s="64">
        <v>219.27600000000001</v>
      </c>
      <c r="J60" s="64">
        <v>121.203</v>
      </c>
      <c r="K60" s="64">
        <v>204.899</v>
      </c>
      <c r="L60" s="64">
        <v>276.50400000000002</v>
      </c>
      <c r="M60" s="64">
        <v>448.11099999999999</v>
      </c>
    </row>
    <row r="61" spans="1:13" x14ac:dyDescent="0.35">
      <c r="A61" t="s">
        <v>505</v>
      </c>
      <c r="B61" s="64">
        <v>39.032600000000002</v>
      </c>
      <c r="C61" s="64">
        <v>92.416799999999995</v>
      </c>
      <c r="D61" s="64">
        <v>47.944299999999998</v>
      </c>
      <c r="E61" s="64">
        <v>82.694400000000002</v>
      </c>
      <c r="F61" s="64">
        <v>30.696400000000001</v>
      </c>
      <c r="G61" s="64">
        <v>64.971999999999994</v>
      </c>
      <c r="H61" s="64">
        <v>29.170300000000001</v>
      </c>
      <c r="I61" s="64">
        <v>68.337100000000007</v>
      </c>
      <c r="J61" s="64">
        <v>49.371899999999997</v>
      </c>
      <c r="K61" s="64">
        <v>79.826499999999996</v>
      </c>
      <c r="L61" s="64">
        <v>63.279499999999999</v>
      </c>
      <c r="M61" s="64">
        <v>132.887</v>
      </c>
    </row>
    <row r="62" spans="1:13" x14ac:dyDescent="0.35">
      <c r="A62" t="s">
        <v>506</v>
      </c>
      <c r="B62" s="64">
        <v>4.5083000000000002</v>
      </c>
      <c r="C62" s="64">
        <v>12.4306</v>
      </c>
      <c r="D62" s="64">
        <v>3.7492200000000002</v>
      </c>
      <c r="E62" s="64">
        <v>11.8011</v>
      </c>
      <c r="F62" s="64">
        <v>3.4233899999999999</v>
      </c>
      <c r="G62" s="64">
        <v>11.338800000000001</v>
      </c>
      <c r="H62" s="64">
        <v>4.09598</v>
      </c>
      <c r="I62" s="64">
        <v>12.379799999999999</v>
      </c>
      <c r="J62" s="64">
        <v>4.4342199999999998</v>
      </c>
      <c r="K62" s="64">
        <v>12.4664</v>
      </c>
      <c r="L62" s="64">
        <v>4.1548999999999996</v>
      </c>
      <c r="M62" s="64">
        <v>12.210100000000001</v>
      </c>
    </row>
    <row r="63" spans="1:13" x14ac:dyDescent="0.35">
      <c r="A63" t="s">
        <v>507</v>
      </c>
      <c r="B63" s="64">
        <v>1E-3</v>
      </c>
      <c r="C63" s="64">
        <v>39.6599</v>
      </c>
      <c r="D63" s="64">
        <v>4.9583500000000003</v>
      </c>
      <c r="E63" s="64">
        <v>30.474399999999999</v>
      </c>
      <c r="F63" s="64">
        <v>14.6334</v>
      </c>
      <c r="G63" s="64">
        <v>46.279000000000003</v>
      </c>
      <c r="H63" s="64">
        <v>12.2121</v>
      </c>
      <c r="I63" s="64">
        <v>43.629100000000001</v>
      </c>
      <c r="J63" s="64">
        <v>8.7139299999999995</v>
      </c>
      <c r="K63" s="64">
        <v>36.432099999999998</v>
      </c>
      <c r="L63" s="64">
        <v>1.52603</v>
      </c>
      <c r="M63" s="64">
        <v>70.744600000000005</v>
      </c>
    </row>
    <row r="64" spans="1:13" x14ac:dyDescent="0.35">
      <c r="A64" t="s">
        <v>508</v>
      </c>
      <c r="B64" s="64">
        <v>107.20399999999999</v>
      </c>
      <c r="C64" s="64">
        <v>937.45299999999997</v>
      </c>
      <c r="D64" s="64">
        <v>188.517</v>
      </c>
      <c r="E64" s="64">
        <v>675.495</v>
      </c>
      <c r="F64" s="64">
        <v>82.257499999999993</v>
      </c>
      <c r="G64" s="64">
        <v>247.923</v>
      </c>
      <c r="H64" s="64">
        <v>73.623500000000007</v>
      </c>
      <c r="I64" s="64">
        <v>278.49299999999999</v>
      </c>
      <c r="J64" s="64">
        <v>150.54400000000001</v>
      </c>
      <c r="K64" s="64">
        <v>538.01499999999999</v>
      </c>
      <c r="L64" s="64">
        <v>152.155</v>
      </c>
      <c r="M64" s="64">
        <v>1204.6600000000001</v>
      </c>
    </row>
    <row r="65" spans="1:13" x14ac:dyDescent="0.35">
      <c r="A65" t="s">
        <v>509</v>
      </c>
      <c r="B65" s="64">
        <v>75.230699999999999</v>
      </c>
      <c r="C65" s="64">
        <v>877.47699999999998</v>
      </c>
      <c r="D65" s="64">
        <v>147.732</v>
      </c>
      <c r="E65" s="64">
        <v>624.31299999999999</v>
      </c>
      <c r="F65" s="64">
        <v>75.905600000000007</v>
      </c>
      <c r="G65" s="64">
        <v>222.137</v>
      </c>
      <c r="H65" s="64">
        <v>64.775599999999997</v>
      </c>
      <c r="I65" s="64">
        <v>247.268</v>
      </c>
      <c r="J65" s="64">
        <v>111.46599999999999</v>
      </c>
      <c r="K65" s="64">
        <v>493.43400000000003</v>
      </c>
      <c r="L65" s="64">
        <v>93.922200000000004</v>
      </c>
      <c r="M65" s="64">
        <v>1142.45</v>
      </c>
    </row>
    <row r="66" spans="1:13" x14ac:dyDescent="0.35">
      <c r="A66" t="s">
        <v>510</v>
      </c>
      <c r="B66" s="64">
        <v>-480.82600000000002</v>
      </c>
      <c r="C66" s="64">
        <v>-13.58</v>
      </c>
      <c r="D66" s="64">
        <v>-1130.31</v>
      </c>
      <c r="E66" s="64">
        <v>-7.0775100000000002</v>
      </c>
      <c r="F66" s="64">
        <v>-223.44</v>
      </c>
      <c r="G66" s="64">
        <v>24.297599999999999</v>
      </c>
      <c r="H66" s="64">
        <v>-576.69799999999998</v>
      </c>
      <c r="I66" s="64">
        <v>34.969499999999996</v>
      </c>
      <c r="J66" s="64">
        <v>-340.28800000000001</v>
      </c>
      <c r="K66" s="64">
        <v>43.8063</v>
      </c>
      <c r="L66" s="64">
        <v>-619.12300000000005</v>
      </c>
      <c r="M66" s="64">
        <v>157.732</v>
      </c>
    </row>
    <row r="67" spans="1:13" x14ac:dyDescent="0.35">
      <c r="A67" t="s">
        <v>511</v>
      </c>
      <c r="B67" s="64">
        <v>107.20399999999999</v>
      </c>
      <c r="C67" s="64">
        <v>937.45299999999997</v>
      </c>
      <c r="D67" s="64">
        <v>188.517</v>
      </c>
      <c r="E67" s="64">
        <v>675.495</v>
      </c>
      <c r="F67" s="64">
        <v>82.257499999999993</v>
      </c>
      <c r="G67" s="64">
        <v>247.923</v>
      </c>
      <c r="H67" s="64">
        <v>73.623500000000007</v>
      </c>
      <c r="I67" s="64">
        <v>278.49299999999999</v>
      </c>
      <c r="J67" s="64">
        <v>150.54400000000001</v>
      </c>
      <c r="K67" s="64">
        <v>538.01499999999999</v>
      </c>
      <c r="L67" s="64">
        <v>152.155</v>
      </c>
      <c r="M67" s="64">
        <v>1204.6600000000001</v>
      </c>
    </row>
    <row r="68" spans="1:13" x14ac:dyDescent="0.35">
      <c r="A68" t="s">
        <v>512</v>
      </c>
      <c r="B68" s="64">
        <v>16.0441</v>
      </c>
      <c r="C68" s="64">
        <v>38.7744</v>
      </c>
      <c r="D68" s="64">
        <v>12.315099999999999</v>
      </c>
      <c r="E68" s="64">
        <v>35.839399999999998</v>
      </c>
      <c r="F68" s="64">
        <v>14.752800000000001</v>
      </c>
      <c r="G68" s="64">
        <v>37.487400000000001</v>
      </c>
      <c r="H68" s="64">
        <v>16.065200000000001</v>
      </c>
      <c r="I68" s="64">
        <v>39.604300000000002</v>
      </c>
      <c r="J68" s="64">
        <v>16.957999999999998</v>
      </c>
      <c r="K68" s="64">
        <v>42.117400000000004</v>
      </c>
      <c r="L68" s="64">
        <v>13.106199999999999</v>
      </c>
      <c r="M68" s="64">
        <v>36.277200000000001</v>
      </c>
    </row>
    <row r="69" spans="1:13" x14ac:dyDescent="0.35">
      <c r="A69" t="s">
        <v>513</v>
      </c>
      <c r="B69" s="64">
        <v>102.541</v>
      </c>
      <c r="C69" s="64">
        <v>998.81700000000001</v>
      </c>
      <c r="D69" s="64">
        <v>-46.493899999999996</v>
      </c>
      <c r="E69" s="64">
        <v>972.47199999999998</v>
      </c>
      <c r="F69" s="64">
        <v>183.49</v>
      </c>
      <c r="G69" s="64">
        <v>620.63</v>
      </c>
      <c r="H69" s="64">
        <v>9.9193800000000003</v>
      </c>
      <c r="I69" s="64">
        <v>836.66700000000003</v>
      </c>
      <c r="J69" s="64">
        <v>139.95099999999999</v>
      </c>
      <c r="K69" s="64">
        <v>1084.95</v>
      </c>
      <c r="L69" s="64">
        <v>-446.38400000000001</v>
      </c>
      <c r="M69" s="64">
        <v>1189.27</v>
      </c>
    </row>
    <row r="70" spans="1:13" x14ac:dyDescent="0.35">
      <c r="A70" t="s">
        <v>514</v>
      </c>
      <c r="B70" s="64">
        <v>55.3581</v>
      </c>
      <c r="C70" s="64">
        <v>74.920400000000001</v>
      </c>
      <c r="D70" s="64">
        <v>30.315899999999999</v>
      </c>
      <c r="E70" s="64">
        <v>44.1586</v>
      </c>
      <c r="F70" s="64">
        <v>27.908999999999999</v>
      </c>
      <c r="G70" s="64">
        <v>44.467700000000001</v>
      </c>
      <c r="H70" s="64">
        <v>22.8781</v>
      </c>
      <c r="I70" s="64">
        <v>42.389000000000003</v>
      </c>
      <c r="J70" s="64">
        <v>26.245200000000001</v>
      </c>
      <c r="K70" s="64">
        <v>37.804000000000002</v>
      </c>
      <c r="L70" s="64">
        <v>60.512599999999999</v>
      </c>
      <c r="M70" s="64">
        <v>87.060400000000001</v>
      </c>
    </row>
    <row r="71" spans="1:13" x14ac:dyDescent="0.35">
      <c r="A71" t="s">
        <v>515</v>
      </c>
      <c r="B71" s="64">
        <v>1E-3</v>
      </c>
      <c r="C71" s="64">
        <v>6.3631200000000003</v>
      </c>
      <c r="D71" s="64">
        <v>1E-3</v>
      </c>
      <c r="E71" s="64">
        <v>7.2670000000000003</v>
      </c>
      <c r="F71" s="64">
        <v>1E-3</v>
      </c>
      <c r="G71" s="64">
        <v>9.6068899999999999</v>
      </c>
      <c r="H71" s="64">
        <v>1E-3</v>
      </c>
      <c r="I71" s="64">
        <v>15.9419</v>
      </c>
      <c r="J71" s="64">
        <v>1.43719</v>
      </c>
      <c r="K71" s="64">
        <v>12.271800000000001</v>
      </c>
      <c r="L71" s="64">
        <v>1E-3</v>
      </c>
      <c r="M71" s="64">
        <v>14.1853</v>
      </c>
    </row>
    <row r="72" spans="1:13" x14ac:dyDescent="0.35">
      <c r="A72" t="s">
        <v>516</v>
      </c>
      <c r="B72" s="64">
        <v>23.3111</v>
      </c>
      <c r="C72" s="64">
        <v>36.066600000000001</v>
      </c>
      <c r="D72" s="64">
        <v>15.443099999999999</v>
      </c>
      <c r="E72" s="64">
        <v>26.166699999999999</v>
      </c>
      <c r="F72" s="64">
        <v>15.4308</v>
      </c>
      <c r="G72" s="64">
        <v>28.278400000000001</v>
      </c>
      <c r="H72" s="64">
        <v>23.169499999999999</v>
      </c>
      <c r="I72" s="64">
        <v>43.344700000000003</v>
      </c>
      <c r="J72" s="64">
        <v>19.715199999999999</v>
      </c>
      <c r="K72" s="64">
        <v>30.322500000000002</v>
      </c>
      <c r="L72" s="64">
        <v>22.4604</v>
      </c>
      <c r="M72" s="64">
        <v>40.107900000000001</v>
      </c>
    </row>
    <row r="73" spans="1:13" x14ac:dyDescent="0.35">
      <c r="A73" t="s">
        <v>517</v>
      </c>
      <c r="B73" s="64">
        <v>4.1494499999999999</v>
      </c>
      <c r="C73" s="64">
        <v>33.1218</v>
      </c>
      <c r="D73" s="64">
        <v>11.9862</v>
      </c>
      <c r="E73" s="64">
        <v>34.729700000000001</v>
      </c>
      <c r="F73" s="64">
        <v>8.4962800000000005</v>
      </c>
      <c r="G73" s="64">
        <v>31.2255</v>
      </c>
      <c r="H73" s="64">
        <v>11.6828</v>
      </c>
      <c r="I73" s="64">
        <v>34.6599</v>
      </c>
      <c r="J73" s="64">
        <v>11.242800000000001</v>
      </c>
      <c r="K73" s="64">
        <v>31.5413</v>
      </c>
      <c r="L73" s="64">
        <v>11.739100000000001</v>
      </c>
      <c r="M73" s="64">
        <v>34.542400000000001</v>
      </c>
    </row>
    <row r="74" spans="1:13" x14ac:dyDescent="0.35">
      <c r="A74" t="s">
        <v>518</v>
      </c>
      <c r="B74" s="64">
        <v>86.503699999999995</v>
      </c>
      <c r="C74" s="64">
        <v>147.416</v>
      </c>
      <c r="D74" s="64">
        <v>56.744100000000003</v>
      </c>
      <c r="E74" s="64">
        <v>84.399000000000001</v>
      </c>
      <c r="F74" s="64">
        <v>53.643799999999999</v>
      </c>
      <c r="G74" s="64">
        <v>80.853499999999997</v>
      </c>
      <c r="H74" s="64">
        <v>46.1554</v>
      </c>
      <c r="I74" s="64">
        <v>77.010999999999996</v>
      </c>
      <c r="J74" s="64">
        <v>41.349499999999999</v>
      </c>
      <c r="K74" s="64">
        <v>65.737300000000005</v>
      </c>
      <c r="L74" s="64">
        <v>95.853800000000007</v>
      </c>
      <c r="M74" s="64">
        <v>145.37</v>
      </c>
    </row>
    <row r="75" spans="1:13" x14ac:dyDescent="0.35">
      <c r="A75" t="s">
        <v>519</v>
      </c>
      <c r="B75" s="64">
        <v>2.7228599999999998</v>
      </c>
      <c r="C75" s="64">
        <v>35.140799999999999</v>
      </c>
      <c r="D75" s="64">
        <v>1E-3</v>
      </c>
      <c r="E75" s="64">
        <v>12.5466</v>
      </c>
      <c r="F75" s="64">
        <v>1E-3</v>
      </c>
      <c r="G75" s="64">
        <v>16.860099999999999</v>
      </c>
      <c r="H75" s="64">
        <v>2.3584499999999999</v>
      </c>
      <c r="I75" s="64">
        <v>25.5123</v>
      </c>
      <c r="J75" s="64">
        <v>14.203799999999999</v>
      </c>
      <c r="K75" s="64">
        <v>34.293599999999998</v>
      </c>
      <c r="L75" s="64">
        <v>16.590800000000002</v>
      </c>
      <c r="M75" s="64">
        <v>45.235500000000002</v>
      </c>
    </row>
    <row r="76" spans="1:13" x14ac:dyDescent="0.35">
      <c r="A76" t="s">
        <v>520</v>
      </c>
      <c r="B76" s="64">
        <v>1E-3</v>
      </c>
      <c r="C76" s="64">
        <v>13.0046</v>
      </c>
      <c r="D76" s="64">
        <v>0.88626799999999994</v>
      </c>
      <c r="E76" s="64">
        <v>11.198399999999999</v>
      </c>
      <c r="F76" s="64">
        <v>6.8525700000000001</v>
      </c>
      <c r="G76" s="64">
        <v>17.6129</v>
      </c>
      <c r="H76" s="64">
        <v>6.0263299999999997</v>
      </c>
      <c r="I76" s="64">
        <v>20.121099999999998</v>
      </c>
      <c r="J76" s="64">
        <v>14.9864</v>
      </c>
      <c r="K76" s="64">
        <v>33.241599999999998</v>
      </c>
      <c r="L76" s="64">
        <v>11.7752</v>
      </c>
      <c r="M76" s="64">
        <v>34.343200000000003</v>
      </c>
    </row>
    <row r="77" spans="1:13" x14ac:dyDescent="0.35">
      <c r="A77" t="s">
        <v>521</v>
      </c>
      <c r="B77" s="64">
        <v>150.60400000000001</v>
      </c>
      <c r="C77" s="64">
        <v>299.95</v>
      </c>
      <c r="D77" s="64">
        <v>142.24</v>
      </c>
      <c r="E77" s="64">
        <v>245.43799999999999</v>
      </c>
      <c r="F77" s="64">
        <v>229.91399999999999</v>
      </c>
      <c r="G77" s="64">
        <v>316.06599999999997</v>
      </c>
      <c r="H77" s="64">
        <v>228.10900000000001</v>
      </c>
      <c r="I77" s="64">
        <v>377.77800000000002</v>
      </c>
      <c r="J77" s="64">
        <v>255.27199999999999</v>
      </c>
      <c r="K77" s="64">
        <v>449.15100000000001</v>
      </c>
      <c r="L77" s="64">
        <v>136.36000000000001</v>
      </c>
      <c r="M77" s="64">
        <v>321.80799999999999</v>
      </c>
    </row>
    <row r="78" spans="1:13" x14ac:dyDescent="0.35">
      <c r="A78" t="s">
        <v>522</v>
      </c>
      <c r="B78" s="64">
        <v>4.7783899999999999</v>
      </c>
      <c r="C78" s="64">
        <v>5.2433899999999998</v>
      </c>
      <c r="D78" s="64">
        <v>2.7645400000000002</v>
      </c>
      <c r="E78" s="64">
        <v>3.39635</v>
      </c>
      <c r="F78" s="64">
        <v>3.0372400000000002</v>
      </c>
      <c r="G78" s="64">
        <v>3.25617</v>
      </c>
      <c r="H78" s="64">
        <v>1.64232</v>
      </c>
      <c r="I78" s="64">
        <v>7.8594099999999996</v>
      </c>
      <c r="J78" s="64">
        <v>1.6984399999999999</v>
      </c>
      <c r="K78" s="64">
        <v>7.915</v>
      </c>
      <c r="L78" s="64">
        <v>1.62296</v>
      </c>
      <c r="M78" s="64">
        <v>7.8401699999999996</v>
      </c>
    </row>
    <row r="79" spans="1:13" x14ac:dyDescent="0.35">
      <c r="A79" t="s">
        <v>523</v>
      </c>
      <c r="B79" s="64">
        <v>247.67</v>
      </c>
      <c r="C79" s="64">
        <v>726.92100000000005</v>
      </c>
      <c r="D79" s="64">
        <v>312.15600000000001</v>
      </c>
      <c r="E79" s="64">
        <v>620.47400000000005</v>
      </c>
      <c r="F79" s="64">
        <v>296.339</v>
      </c>
      <c r="G79" s="64">
        <v>552.81200000000001</v>
      </c>
      <c r="H79" s="64">
        <v>257.42200000000003</v>
      </c>
      <c r="I79" s="64">
        <v>640.58100000000002</v>
      </c>
      <c r="J79" s="64">
        <v>269.54300000000001</v>
      </c>
      <c r="K79" s="64">
        <v>706.80600000000004</v>
      </c>
      <c r="L79" s="64">
        <v>187.85400000000001</v>
      </c>
      <c r="M79" s="64">
        <v>635.23</v>
      </c>
    </row>
    <row r="80" spans="1:13" x14ac:dyDescent="0.35">
      <c r="A80" t="s">
        <v>524</v>
      </c>
      <c r="B80" s="64">
        <v>140.256</v>
      </c>
      <c r="C80" s="64">
        <v>293.61500000000001</v>
      </c>
      <c r="D80" s="64">
        <v>77.931899999999999</v>
      </c>
      <c r="E80" s="64">
        <v>205.285</v>
      </c>
      <c r="F80" s="64">
        <v>180.63800000000001</v>
      </c>
      <c r="G80" s="64">
        <v>246.54599999999999</v>
      </c>
      <c r="H80" s="64">
        <v>140.642</v>
      </c>
      <c r="I80" s="64">
        <v>225.56100000000001</v>
      </c>
      <c r="J80" s="64">
        <v>117.05200000000001</v>
      </c>
      <c r="K80" s="64">
        <v>169.68199999999999</v>
      </c>
      <c r="L80" s="64">
        <v>103.804</v>
      </c>
      <c r="M80" s="64">
        <v>235.11099999999999</v>
      </c>
    </row>
    <row r="81" spans="1:13" x14ac:dyDescent="0.35">
      <c r="A81" t="s">
        <v>525</v>
      </c>
      <c r="B81" s="64">
        <v>-8841.94</v>
      </c>
      <c r="C81" s="64">
        <v>-3891.74</v>
      </c>
      <c r="D81" s="64">
        <v>-7504.45</v>
      </c>
      <c r="E81" s="64">
        <v>-3905.8</v>
      </c>
      <c r="F81" s="64">
        <v>-5711.28</v>
      </c>
      <c r="G81" s="64">
        <v>-3284.43</v>
      </c>
      <c r="H81" s="64">
        <v>-8399.74</v>
      </c>
      <c r="I81" s="64">
        <v>-3412.58</v>
      </c>
      <c r="J81" s="64">
        <v>-10884.1</v>
      </c>
      <c r="K81" s="64">
        <v>-4750.22</v>
      </c>
      <c r="L81" s="64">
        <v>-9714.42</v>
      </c>
      <c r="M81" s="64">
        <v>-3950.46</v>
      </c>
    </row>
    <row r="82" spans="1:13" x14ac:dyDescent="0.35">
      <c r="A82" t="s">
        <v>526</v>
      </c>
      <c r="B82" s="64">
        <v>219.38900000000001</v>
      </c>
      <c r="C82" s="64">
        <v>1109.6199999999999</v>
      </c>
      <c r="D82" s="64">
        <v>264.59300000000002</v>
      </c>
      <c r="E82" s="64">
        <v>1101.8</v>
      </c>
      <c r="F82" s="64">
        <v>157.60599999999999</v>
      </c>
      <c r="G82" s="64">
        <v>588.66999999999996</v>
      </c>
      <c r="H82" s="64">
        <v>98.790199999999999</v>
      </c>
      <c r="I82" s="64">
        <v>814.21500000000003</v>
      </c>
      <c r="J82" s="64">
        <v>191.101</v>
      </c>
      <c r="K82" s="64">
        <v>834.673</v>
      </c>
      <c r="L82" s="64">
        <v>114.565</v>
      </c>
      <c r="M82" s="64">
        <v>1132.73</v>
      </c>
    </row>
    <row r="83" spans="1:13" x14ac:dyDescent="0.35">
      <c r="A83" t="s">
        <v>527</v>
      </c>
      <c r="B83" s="64">
        <v>114.822</v>
      </c>
      <c r="C83" s="64">
        <v>267.54700000000003</v>
      </c>
      <c r="D83" s="64">
        <v>83.576400000000007</v>
      </c>
      <c r="E83" s="64">
        <v>210.93600000000001</v>
      </c>
      <c r="F83" s="64">
        <v>149.845</v>
      </c>
      <c r="G83" s="64">
        <v>214.227</v>
      </c>
      <c r="H83" s="64">
        <v>64.3369</v>
      </c>
      <c r="I83" s="64">
        <v>148.989</v>
      </c>
      <c r="J83" s="64">
        <v>86.148700000000005</v>
      </c>
      <c r="K83" s="64">
        <v>147.565</v>
      </c>
      <c r="L83" s="64">
        <v>90.066100000000006</v>
      </c>
      <c r="M83" s="64">
        <v>219.34899999999999</v>
      </c>
    </row>
    <row r="84" spans="1:13" x14ac:dyDescent="0.35">
      <c r="A84" t="s">
        <v>528</v>
      </c>
      <c r="B84" s="64">
        <v>-7237.6</v>
      </c>
      <c r="C84" s="64">
        <v>-2784</v>
      </c>
      <c r="D84" s="64">
        <v>-6159.58</v>
      </c>
      <c r="E84" s="64">
        <v>-2730.65</v>
      </c>
      <c r="F84" s="64">
        <v>-4800.8</v>
      </c>
      <c r="G84" s="64">
        <v>-2616.4699999999998</v>
      </c>
      <c r="H84" s="64">
        <v>-7098.76</v>
      </c>
      <c r="I84" s="64">
        <v>-2695.97</v>
      </c>
      <c r="J84" s="64">
        <v>-9333.32</v>
      </c>
      <c r="K84" s="64">
        <v>-3955.77</v>
      </c>
      <c r="L84" s="64">
        <v>-8444.84</v>
      </c>
      <c r="M84" s="64">
        <v>-3189.01</v>
      </c>
    </row>
    <row r="85" spans="1:13" x14ac:dyDescent="0.35">
      <c r="A85" t="s">
        <v>529</v>
      </c>
      <c r="B85" s="64">
        <v>261.57100000000003</v>
      </c>
      <c r="C85" s="64">
        <v>546.04100000000005</v>
      </c>
      <c r="D85" s="64">
        <v>252.61600000000001</v>
      </c>
      <c r="E85" s="64">
        <v>426.29700000000003</v>
      </c>
      <c r="F85" s="64">
        <v>194.727</v>
      </c>
      <c r="G85" s="64">
        <v>341.41399999999999</v>
      </c>
      <c r="H85" s="64">
        <v>209.20400000000001</v>
      </c>
      <c r="I85" s="64">
        <v>480.17</v>
      </c>
      <c r="J85" s="64">
        <v>285.74200000000002</v>
      </c>
      <c r="K85" s="64">
        <v>624.65300000000002</v>
      </c>
      <c r="L85" s="64">
        <v>207.24100000000001</v>
      </c>
      <c r="M85" s="64">
        <v>514.51099999999997</v>
      </c>
    </row>
    <row r="86" spans="1:13" x14ac:dyDescent="0.35">
      <c r="A86" t="s">
        <v>530</v>
      </c>
      <c r="B86" s="64">
        <v>50.568899999999999</v>
      </c>
      <c r="C86" s="64">
        <v>70.892799999999994</v>
      </c>
      <c r="D86" s="64">
        <v>90.559600000000003</v>
      </c>
      <c r="E86" s="64">
        <v>128.464</v>
      </c>
      <c r="F86" s="64">
        <v>129.27500000000001</v>
      </c>
      <c r="G86" s="64">
        <v>180.845</v>
      </c>
      <c r="H86" s="64">
        <v>117.756</v>
      </c>
      <c r="I86" s="64">
        <v>163.82400000000001</v>
      </c>
      <c r="J86" s="64">
        <v>55.719200000000001</v>
      </c>
      <c r="K86" s="64">
        <v>77.108699999999999</v>
      </c>
      <c r="L86" s="64">
        <v>56.018500000000003</v>
      </c>
      <c r="M86" s="64">
        <v>78.214200000000005</v>
      </c>
    </row>
    <row r="87" spans="1:13" x14ac:dyDescent="0.35">
      <c r="A87" t="s">
        <v>531</v>
      </c>
      <c r="B87" s="64">
        <v>106.95399999999999</v>
      </c>
      <c r="C87" s="64">
        <v>640.41499999999996</v>
      </c>
      <c r="D87" s="64">
        <v>126.009</v>
      </c>
      <c r="E87" s="64">
        <v>1319.91</v>
      </c>
      <c r="F87" s="64">
        <v>164.01300000000001</v>
      </c>
      <c r="G87" s="64">
        <v>450.59500000000003</v>
      </c>
      <c r="H87" s="64">
        <v>102.428</v>
      </c>
      <c r="I87" s="64">
        <v>708.89099999999996</v>
      </c>
      <c r="J87" s="64">
        <v>250.57599999999999</v>
      </c>
      <c r="K87" s="64">
        <v>733.78700000000003</v>
      </c>
      <c r="L87" s="64">
        <v>134.34700000000001</v>
      </c>
      <c r="M87" s="64">
        <v>1028.6300000000001</v>
      </c>
    </row>
    <row r="88" spans="1:13" x14ac:dyDescent="0.35">
      <c r="A88" t="s">
        <v>532</v>
      </c>
      <c r="B88" s="64">
        <v>-640.41499999999996</v>
      </c>
      <c r="C88" s="64">
        <v>-106.95399999999999</v>
      </c>
      <c r="D88" s="64">
        <v>-1286.49</v>
      </c>
      <c r="E88" s="64">
        <v>-126.009</v>
      </c>
      <c r="F88" s="64">
        <v>-450.59500000000003</v>
      </c>
      <c r="G88" s="64">
        <v>-164.01300000000001</v>
      </c>
      <c r="H88" s="64">
        <v>-708.89099999999996</v>
      </c>
      <c r="I88" s="64">
        <v>-102.428</v>
      </c>
      <c r="J88" s="64">
        <v>-733.78700000000003</v>
      </c>
      <c r="K88" s="64">
        <v>-250.57599999999999</v>
      </c>
      <c r="L88" s="64">
        <v>-1028.6300000000001</v>
      </c>
      <c r="M88" s="64">
        <v>-134.34700000000001</v>
      </c>
    </row>
    <row r="89" spans="1:13" x14ac:dyDescent="0.35">
      <c r="A89" t="s">
        <v>533</v>
      </c>
      <c r="B89" s="64">
        <v>551.26199999999994</v>
      </c>
      <c r="C89" s="64">
        <v>1166.3499999999999</v>
      </c>
      <c r="D89" s="64">
        <v>522.601</v>
      </c>
      <c r="E89" s="64">
        <v>1864.22</v>
      </c>
      <c r="F89" s="64">
        <v>411.22800000000001</v>
      </c>
      <c r="G89" s="64">
        <v>821.971</v>
      </c>
      <c r="H89" s="64">
        <v>391.35399999999998</v>
      </c>
      <c r="I89" s="64">
        <v>1235.53</v>
      </c>
      <c r="J89" s="64">
        <v>600.12199999999996</v>
      </c>
      <c r="K89" s="64">
        <v>1322.72</v>
      </c>
      <c r="L89" s="64">
        <v>478.40300000000002</v>
      </c>
      <c r="M89" s="64">
        <v>1547.5</v>
      </c>
    </row>
    <row r="90" spans="1:13" x14ac:dyDescent="0.35">
      <c r="A90" t="s">
        <v>534</v>
      </c>
      <c r="B90" s="64">
        <v>1168.5999999999999</v>
      </c>
      <c r="C90" s="64">
        <v>2612.46</v>
      </c>
      <c r="D90" s="64">
        <v>1239.3399999999999</v>
      </c>
      <c r="E90" s="64">
        <v>2060.1</v>
      </c>
      <c r="F90" s="64">
        <v>987.21799999999996</v>
      </c>
      <c r="G90" s="64">
        <v>1688.96</v>
      </c>
      <c r="H90" s="64">
        <v>965.24699999999996</v>
      </c>
      <c r="I90" s="64">
        <v>2444.36</v>
      </c>
      <c r="J90" s="64">
        <v>1475.49</v>
      </c>
      <c r="K90" s="64">
        <v>3177.64</v>
      </c>
      <c r="L90" s="64">
        <v>1294.72</v>
      </c>
      <c r="M90" s="64">
        <v>2861.16</v>
      </c>
    </row>
    <row r="91" spans="1:13" x14ac:dyDescent="0.35">
      <c r="A91" t="s">
        <v>535</v>
      </c>
      <c r="B91" s="64">
        <v>247.67</v>
      </c>
      <c r="C91" s="64">
        <v>726.92100000000005</v>
      </c>
      <c r="D91" s="64">
        <v>312.15600000000001</v>
      </c>
      <c r="E91" s="64">
        <v>620.47400000000005</v>
      </c>
      <c r="F91" s="64">
        <v>296.339</v>
      </c>
      <c r="G91" s="64">
        <v>552.81200000000001</v>
      </c>
      <c r="H91" s="64">
        <v>257.42200000000003</v>
      </c>
      <c r="I91" s="64">
        <v>657.14</v>
      </c>
      <c r="J91" s="64">
        <v>269.54300000000001</v>
      </c>
      <c r="K91" s="64">
        <v>706.80600000000004</v>
      </c>
      <c r="L91" s="64">
        <v>187.85400000000001</v>
      </c>
      <c r="M91" s="64">
        <v>635.23</v>
      </c>
    </row>
    <row r="92" spans="1:13" x14ac:dyDescent="0.35">
      <c r="A92" t="s">
        <v>536</v>
      </c>
      <c r="B92" s="64">
        <v>155.21</v>
      </c>
      <c r="C92" s="64">
        <v>1061.6400000000001</v>
      </c>
      <c r="D92" s="64">
        <v>240.00899999999999</v>
      </c>
      <c r="E92" s="64">
        <v>1092.9000000000001</v>
      </c>
      <c r="F92" s="64">
        <v>157.916</v>
      </c>
      <c r="G92" s="64">
        <v>613.44100000000003</v>
      </c>
      <c r="H92" s="64">
        <v>88.203900000000004</v>
      </c>
      <c r="I92" s="64">
        <v>823.82100000000003</v>
      </c>
      <c r="J92" s="64">
        <v>216.09700000000001</v>
      </c>
      <c r="K92" s="64">
        <v>862.01499999999999</v>
      </c>
      <c r="L92" s="64">
        <v>208.45699999999999</v>
      </c>
      <c r="M92" s="64">
        <v>1215.81</v>
      </c>
    </row>
    <row r="93" spans="1:13" x14ac:dyDescent="0.35">
      <c r="A93" t="s">
        <v>537</v>
      </c>
      <c r="B93" s="64">
        <v>-698.35599999999999</v>
      </c>
      <c r="C93" s="64">
        <v>345.75700000000001</v>
      </c>
      <c r="D93" s="64">
        <v>-527.64300000000003</v>
      </c>
      <c r="E93" s="64">
        <v>846.00800000000004</v>
      </c>
      <c r="F93" s="64">
        <v>-232.666</v>
      </c>
      <c r="G93" s="64">
        <v>88.265699999999995</v>
      </c>
      <c r="H93" s="64">
        <v>-251.43600000000001</v>
      </c>
      <c r="I93" s="64">
        <v>447.70600000000002</v>
      </c>
      <c r="J93" s="64">
        <v>-506.55599999999998</v>
      </c>
      <c r="K93" s="64">
        <v>131.452</v>
      </c>
      <c r="L93" s="64">
        <v>-1177.8900000000001</v>
      </c>
      <c r="M93" s="64">
        <v>376.577</v>
      </c>
    </row>
    <row r="94" spans="1:13" x14ac:dyDescent="0.35">
      <c r="A94" t="s">
        <v>538</v>
      </c>
      <c r="B94" s="64">
        <v>745.24800000000005</v>
      </c>
      <c r="C94" s="64">
        <v>1693.81</v>
      </c>
      <c r="D94" s="64">
        <v>806.79399999999998</v>
      </c>
      <c r="E94" s="64">
        <v>1341.72</v>
      </c>
      <c r="F94" s="64">
        <v>611.77300000000002</v>
      </c>
      <c r="G94" s="64">
        <v>1076.8599999999999</v>
      </c>
      <c r="H94" s="64">
        <v>624.86099999999999</v>
      </c>
      <c r="I94" s="64">
        <v>1578.49</v>
      </c>
      <c r="J94" s="64">
        <v>910.37699999999995</v>
      </c>
      <c r="K94" s="64">
        <v>1942.55</v>
      </c>
      <c r="L94" s="64">
        <v>822.60900000000004</v>
      </c>
      <c r="M94" s="64">
        <v>1739.1</v>
      </c>
    </row>
    <row r="95" spans="1:13" x14ac:dyDescent="0.35">
      <c r="A95" t="s">
        <v>539</v>
      </c>
      <c r="B95" s="64">
        <v>6.4093299999999997</v>
      </c>
      <c r="C95" s="64">
        <v>20.628799999999998</v>
      </c>
      <c r="D95" s="64">
        <v>1.83412</v>
      </c>
      <c r="E95" s="64">
        <v>20.8521</v>
      </c>
      <c r="F95" s="64">
        <v>14.465400000000001</v>
      </c>
      <c r="G95" s="64">
        <v>27.559899999999999</v>
      </c>
      <c r="H95" s="64">
        <v>4.1187500000000004</v>
      </c>
      <c r="I95" s="64">
        <v>20.8827</v>
      </c>
      <c r="J95" s="64">
        <v>1E-3</v>
      </c>
      <c r="K95" s="64">
        <v>23.9328</v>
      </c>
      <c r="L95" s="64">
        <v>43.465299999999999</v>
      </c>
      <c r="M95" s="64">
        <v>63.534599999999998</v>
      </c>
    </row>
    <row r="96" spans="1:13" x14ac:dyDescent="0.35">
      <c r="A96" t="s">
        <v>540</v>
      </c>
      <c r="B96" s="64">
        <v>76.874499999999998</v>
      </c>
      <c r="C96" s="64">
        <v>148.68700000000001</v>
      </c>
      <c r="D96" s="64">
        <v>46.391100000000002</v>
      </c>
      <c r="E96" s="64">
        <v>80.562899999999999</v>
      </c>
      <c r="F96" s="64">
        <v>2.4344199999999998</v>
      </c>
      <c r="G96" s="64">
        <v>15.3254</v>
      </c>
      <c r="H96" s="64">
        <v>1E-3</v>
      </c>
      <c r="I96" s="64">
        <v>61.911999999999999</v>
      </c>
      <c r="J96" s="64">
        <v>1E-3</v>
      </c>
      <c r="K96" s="64">
        <v>119.178</v>
      </c>
      <c r="L96" s="64">
        <v>1E-3</v>
      </c>
      <c r="M96" s="64">
        <v>120.6</v>
      </c>
    </row>
    <row r="97" spans="1:13" x14ac:dyDescent="0.35">
      <c r="A97" t="s">
        <v>541</v>
      </c>
      <c r="B97" s="64">
        <v>6.4093299999999997</v>
      </c>
      <c r="C97" s="64">
        <v>20.628799999999998</v>
      </c>
      <c r="D97" s="64">
        <v>1.83412</v>
      </c>
      <c r="E97" s="64">
        <v>20.8521</v>
      </c>
      <c r="F97" s="64">
        <v>14.465400000000001</v>
      </c>
      <c r="G97" s="64">
        <v>27.559899999999999</v>
      </c>
      <c r="H97" s="64">
        <v>4.1187500000000004</v>
      </c>
      <c r="I97" s="64">
        <v>20.8827</v>
      </c>
      <c r="J97" s="64">
        <v>1E-3</v>
      </c>
      <c r="K97" s="64">
        <v>23.9328</v>
      </c>
      <c r="L97" s="64">
        <v>43.465299999999999</v>
      </c>
      <c r="M97" s="64">
        <v>63.534599999999998</v>
      </c>
    </row>
    <row r="98" spans="1:13" x14ac:dyDescent="0.35">
      <c r="A98" t="s">
        <v>542</v>
      </c>
      <c r="B98" s="64">
        <v>61.103400000000001</v>
      </c>
      <c r="C98" s="64">
        <v>133.81100000000001</v>
      </c>
      <c r="D98" s="64">
        <v>46.391100000000002</v>
      </c>
      <c r="E98" s="64">
        <v>80.562899999999999</v>
      </c>
      <c r="F98" s="64">
        <v>2.4344199999999998</v>
      </c>
      <c r="G98" s="64">
        <v>15.3254</v>
      </c>
      <c r="H98" s="64">
        <v>1E-3</v>
      </c>
      <c r="I98" s="64">
        <v>61.911999999999999</v>
      </c>
      <c r="J98" s="64">
        <v>1E-3</v>
      </c>
      <c r="K98" s="64">
        <v>119.178</v>
      </c>
      <c r="L98" s="64">
        <v>1E-3</v>
      </c>
      <c r="M98" s="64">
        <v>126.43300000000001</v>
      </c>
    </row>
    <row r="99" spans="1:13" x14ac:dyDescent="0.35">
      <c r="A99" t="s">
        <v>543</v>
      </c>
      <c r="B99" s="64">
        <v>110.381</v>
      </c>
      <c r="C99" s="64">
        <v>1002.29</v>
      </c>
      <c r="D99" s="64">
        <v>201.14400000000001</v>
      </c>
      <c r="E99" s="64">
        <v>1039.28</v>
      </c>
      <c r="F99" s="64">
        <v>149.81200000000001</v>
      </c>
      <c r="G99" s="64">
        <v>580.47500000000002</v>
      </c>
      <c r="H99" s="64">
        <v>88.546499999999995</v>
      </c>
      <c r="I99" s="64">
        <v>801.43299999999999</v>
      </c>
      <c r="J99" s="64">
        <v>178.86500000000001</v>
      </c>
      <c r="K99" s="64">
        <v>815.84199999999998</v>
      </c>
      <c r="L99" s="64">
        <v>110.029</v>
      </c>
      <c r="M99" s="64">
        <v>1114.56</v>
      </c>
    </row>
    <row r="100" spans="1:13" x14ac:dyDescent="0.35">
      <c r="A100" t="s">
        <v>544</v>
      </c>
      <c r="B100" s="64">
        <v>162.49600000000001</v>
      </c>
      <c r="C100" s="64">
        <v>384.86</v>
      </c>
      <c r="D100" s="64">
        <v>126.977</v>
      </c>
      <c r="E100" s="64">
        <v>286.52999999999997</v>
      </c>
      <c r="F100" s="64">
        <v>132.136</v>
      </c>
      <c r="G100" s="64">
        <v>251.50800000000001</v>
      </c>
      <c r="H100" s="64">
        <v>62.854599999999998</v>
      </c>
      <c r="I100" s="64">
        <v>321.52100000000002</v>
      </c>
      <c r="J100" s="64">
        <v>233.577</v>
      </c>
      <c r="K100" s="64">
        <v>611.04700000000003</v>
      </c>
      <c r="L100" s="64">
        <v>171.01</v>
      </c>
      <c r="M100" s="64">
        <v>515.64300000000003</v>
      </c>
    </row>
    <row r="101" spans="1:13" x14ac:dyDescent="0.35">
      <c r="A101" t="s">
        <v>545</v>
      </c>
      <c r="B101" s="64">
        <v>155.21</v>
      </c>
      <c r="C101" s="64">
        <v>926.28700000000003</v>
      </c>
      <c r="D101" s="64">
        <v>240.00899999999999</v>
      </c>
      <c r="E101" s="64">
        <v>1092.9000000000001</v>
      </c>
      <c r="F101" s="64">
        <v>157.916</v>
      </c>
      <c r="G101" s="64">
        <v>613.44100000000003</v>
      </c>
      <c r="H101" s="64">
        <v>88.203900000000004</v>
      </c>
      <c r="I101" s="64">
        <v>823.82100000000003</v>
      </c>
      <c r="J101" s="64">
        <v>216.09700000000001</v>
      </c>
      <c r="K101" s="64">
        <v>862.01499999999999</v>
      </c>
      <c r="L101" s="64">
        <v>208.45699999999999</v>
      </c>
      <c r="M101" s="64">
        <v>1215.81</v>
      </c>
    </row>
    <row r="102" spans="1:13" x14ac:dyDescent="0.35">
      <c r="A102" t="s">
        <v>546</v>
      </c>
      <c r="B102" s="64">
        <v>257.01299999999998</v>
      </c>
      <c r="C102" s="64">
        <v>4620.91</v>
      </c>
      <c r="D102" s="64">
        <v>420.387</v>
      </c>
      <c r="E102" s="64">
        <v>3598.4</v>
      </c>
      <c r="F102" s="64">
        <v>287.83199999999999</v>
      </c>
      <c r="G102" s="64">
        <v>2492.89</v>
      </c>
      <c r="H102" s="64">
        <v>241.566</v>
      </c>
      <c r="I102" s="64">
        <v>4658</v>
      </c>
      <c r="J102" s="64">
        <v>739.39</v>
      </c>
      <c r="K102" s="64">
        <v>7018.75</v>
      </c>
      <c r="L102" s="64">
        <v>95.865200000000002</v>
      </c>
      <c r="M102" s="64">
        <v>5586.4</v>
      </c>
    </row>
    <row r="103" spans="1:13" x14ac:dyDescent="0.35">
      <c r="A103" t="s">
        <v>547</v>
      </c>
      <c r="B103" s="64">
        <v>53.569499999999998</v>
      </c>
      <c r="C103" s="64">
        <v>484.786</v>
      </c>
      <c r="D103" s="64">
        <v>46.525199999999998</v>
      </c>
      <c r="E103" s="64">
        <v>1136.99</v>
      </c>
      <c r="F103" s="64">
        <v>22.787800000000001</v>
      </c>
      <c r="G103" s="64">
        <v>255.387</v>
      </c>
      <c r="H103" s="64">
        <v>3.1233499999999998</v>
      </c>
      <c r="I103" s="64">
        <v>596.846</v>
      </c>
      <c r="J103" s="64">
        <v>6.4843500000000001</v>
      </c>
      <c r="K103" s="64">
        <v>355.38200000000001</v>
      </c>
      <c r="L103" s="64">
        <v>26.0581</v>
      </c>
      <c r="M103" s="64">
        <v>768.74800000000005</v>
      </c>
    </row>
    <row r="104" spans="1:13" x14ac:dyDescent="0.35">
      <c r="A104" t="s">
        <v>548</v>
      </c>
      <c r="B104" s="64">
        <v>-506.863</v>
      </c>
      <c r="C104" s="64">
        <v>-157.62899999999999</v>
      </c>
      <c r="D104" s="64">
        <v>-395.322</v>
      </c>
      <c r="E104" s="64">
        <v>-131.04</v>
      </c>
      <c r="F104" s="64">
        <v>-288.48500000000001</v>
      </c>
      <c r="G104" s="64">
        <v>-75.242999999999995</v>
      </c>
      <c r="H104" s="64">
        <v>-403.12099999999998</v>
      </c>
      <c r="I104" s="64">
        <v>-51.2286</v>
      </c>
      <c r="J104" s="64">
        <v>-382.39499999999998</v>
      </c>
      <c r="K104" s="64">
        <v>31.425999999999998</v>
      </c>
      <c r="L104" s="64">
        <v>-418.09399999999999</v>
      </c>
      <c r="M104" s="64">
        <v>-8.1958300000000008</v>
      </c>
    </row>
    <row r="105" spans="1:13" x14ac:dyDescent="0.35">
      <c r="A105" t="s">
        <v>549</v>
      </c>
      <c r="B105" s="64">
        <v>71.558999999999997</v>
      </c>
      <c r="C105" s="64">
        <v>357.92399999999998</v>
      </c>
      <c r="D105" s="64">
        <v>159.559</v>
      </c>
      <c r="E105" s="64">
        <v>328.673</v>
      </c>
      <c r="F105" s="64">
        <v>275.27</v>
      </c>
      <c r="G105" s="64">
        <v>408.57400000000001</v>
      </c>
      <c r="H105" s="64">
        <v>166.55799999999999</v>
      </c>
      <c r="I105" s="64">
        <v>439.1</v>
      </c>
      <c r="J105" s="64">
        <v>291.017</v>
      </c>
      <c r="K105" s="64">
        <v>662.16600000000005</v>
      </c>
      <c r="L105" s="64">
        <v>121.24299999999999</v>
      </c>
      <c r="M105" s="64">
        <v>458.166</v>
      </c>
    </row>
    <row r="106" spans="1:13" x14ac:dyDescent="0.35">
      <c r="A106" t="s">
        <v>550</v>
      </c>
      <c r="B106" s="64">
        <v>247.67</v>
      </c>
      <c r="C106" s="64">
        <v>726.92100000000005</v>
      </c>
      <c r="D106" s="64">
        <v>312.15600000000001</v>
      </c>
      <c r="E106" s="64">
        <v>620.47400000000005</v>
      </c>
      <c r="F106" s="64">
        <v>296.339</v>
      </c>
      <c r="G106" s="64">
        <v>552.81200000000001</v>
      </c>
      <c r="H106" s="64">
        <v>257.42200000000003</v>
      </c>
      <c r="I106" s="64">
        <v>660.57500000000005</v>
      </c>
      <c r="J106" s="64">
        <v>269.54300000000001</v>
      </c>
      <c r="K106" s="64">
        <v>706.80600000000004</v>
      </c>
      <c r="L106" s="64">
        <v>187.85400000000001</v>
      </c>
      <c r="M106" s="64">
        <v>622.51900000000001</v>
      </c>
    </row>
    <row r="107" spans="1:13" x14ac:dyDescent="0.35">
      <c r="A107" t="s">
        <v>551</v>
      </c>
      <c r="B107" s="64">
        <v>-292.45100000000002</v>
      </c>
      <c r="C107" s="64">
        <v>239.374</v>
      </c>
      <c r="D107" s="64">
        <v>-880.77200000000005</v>
      </c>
      <c r="E107" s="64">
        <v>227.227</v>
      </c>
      <c r="F107" s="64">
        <v>54.388100000000001</v>
      </c>
      <c r="G107" s="64">
        <v>364.28300000000002</v>
      </c>
      <c r="H107" s="64">
        <v>-363.476</v>
      </c>
      <c r="I107" s="64">
        <v>406.38099999999997</v>
      </c>
      <c r="J107" s="64">
        <v>53.732300000000002</v>
      </c>
      <c r="K107" s="64">
        <v>619.87699999999995</v>
      </c>
      <c r="L107" s="64">
        <v>-362.34699999999998</v>
      </c>
      <c r="M107" s="64">
        <v>389.77100000000002</v>
      </c>
    </row>
    <row r="108" spans="1:13" x14ac:dyDescent="0.35">
      <c r="A108" t="s">
        <v>552</v>
      </c>
      <c r="B108" s="64">
        <v>124.733</v>
      </c>
      <c r="C108" s="64">
        <v>299.95</v>
      </c>
      <c r="D108" s="64">
        <v>142.24</v>
      </c>
      <c r="E108" s="64">
        <v>245.43799999999999</v>
      </c>
      <c r="F108" s="64">
        <v>229.91399999999999</v>
      </c>
      <c r="G108" s="64">
        <v>316.06599999999997</v>
      </c>
      <c r="H108" s="64">
        <v>228.10900000000001</v>
      </c>
      <c r="I108" s="64">
        <v>377.77800000000002</v>
      </c>
      <c r="J108" s="64">
        <v>255.27199999999999</v>
      </c>
      <c r="K108" s="64">
        <v>449.15100000000001</v>
      </c>
      <c r="L108" s="64">
        <v>136.36000000000001</v>
      </c>
      <c r="M108" s="64">
        <v>319.52</v>
      </c>
    </row>
    <row r="109" spans="1:13" x14ac:dyDescent="0.35">
      <c r="A109" t="s">
        <v>553</v>
      </c>
      <c r="B109" s="64">
        <v>3578.83</v>
      </c>
      <c r="C109" s="64">
        <v>7576.05</v>
      </c>
      <c r="D109" s="64">
        <v>3377.34</v>
      </c>
      <c r="E109" s="64">
        <v>6469.15</v>
      </c>
      <c r="F109" s="64">
        <v>2772.07</v>
      </c>
      <c r="G109" s="64">
        <v>4924.09</v>
      </c>
      <c r="H109" s="64">
        <v>2820.14</v>
      </c>
      <c r="I109" s="64">
        <v>7239.09</v>
      </c>
      <c r="J109" s="64">
        <v>4137.5</v>
      </c>
      <c r="K109" s="64">
        <v>9207.49</v>
      </c>
      <c r="L109" s="64">
        <v>3518.8</v>
      </c>
      <c r="M109" s="64">
        <v>8321.52</v>
      </c>
    </row>
    <row r="110" spans="1:13" x14ac:dyDescent="0.35">
      <c r="A110" t="s">
        <v>554</v>
      </c>
      <c r="B110" s="64">
        <v>140.256</v>
      </c>
      <c r="C110" s="64">
        <v>293.61500000000001</v>
      </c>
      <c r="D110" s="64">
        <v>77.931899999999999</v>
      </c>
      <c r="E110" s="64">
        <v>205.285</v>
      </c>
      <c r="F110" s="64">
        <v>180.63800000000001</v>
      </c>
      <c r="G110" s="64">
        <v>246.54599999999999</v>
      </c>
      <c r="H110" s="64">
        <v>140.642</v>
      </c>
      <c r="I110" s="64">
        <v>225.56100000000001</v>
      </c>
      <c r="J110" s="64">
        <v>117.05200000000001</v>
      </c>
      <c r="K110" s="64">
        <v>169.68199999999999</v>
      </c>
      <c r="L110" s="64">
        <v>103.61199999999999</v>
      </c>
      <c r="M110" s="64">
        <v>235.11099999999999</v>
      </c>
    </row>
    <row r="111" spans="1:13" x14ac:dyDescent="0.35">
      <c r="A111" t="s">
        <v>555</v>
      </c>
      <c r="B111" s="64">
        <v>76.874499999999998</v>
      </c>
      <c r="C111" s="64">
        <v>133.81100000000001</v>
      </c>
      <c r="D111" s="64">
        <v>46.391100000000002</v>
      </c>
      <c r="E111" s="64">
        <v>80.562899999999999</v>
      </c>
      <c r="F111" s="64">
        <v>2.4344199999999998</v>
      </c>
      <c r="G111" s="64">
        <v>15.3254</v>
      </c>
      <c r="H111" s="64">
        <v>1E-3</v>
      </c>
      <c r="I111" s="64">
        <v>61.911999999999999</v>
      </c>
      <c r="J111" s="64">
        <v>1E-3</v>
      </c>
      <c r="K111" s="64">
        <v>119.178</v>
      </c>
      <c r="L111" s="64">
        <v>1E-3</v>
      </c>
      <c r="M111" s="64">
        <v>120.6</v>
      </c>
    </row>
    <row r="112" spans="1:13" x14ac:dyDescent="0.35">
      <c r="A112" t="s">
        <v>556</v>
      </c>
      <c r="B112" s="64">
        <v>5.52494</v>
      </c>
      <c r="C112" s="64">
        <v>25.735299999999999</v>
      </c>
      <c r="D112" s="64">
        <v>6.4832999999999998</v>
      </c>
      <c r="E112" s="64">
        <v>26.723700000000001</v>
      </c>
      <c r="F112" s="64">
        <v>1.2778400000000001</v>
      </c>
      <c r="G112" s="64">
        <v>17.576899999999998</v>
      </c>
      <c r="H112" s="64">
        <v>2.91106</v>
      </c>
      <c r="I112" s="64">
        <v>40.258800000000001</v>
      </c>
      <c r="J112" s="64">
        <v>1E-3</v>
      </c>
      <c r="K112" s="64">
        <v>16.7818</v>
      </c>
      <c r="L112" s="64">
        <v>1E-3</v>
      </c>
      <c r="M112" s="64">
        <v>12.3025</v>
      </c>
    </row>
    <row r="113" spans="1:13" x14ac:dyDescent="0.35">
      <c r="A113" t="s">
        <v>557</v>
      </c>
      <c r="B113" s="64">
        <v>5.52494</v>
      </c>
      <c r="C113" s="64">
        <v>25.735299999999999</v>
      </c>
      <c r="D113" s="64">
        <v>6.4832999999999998</v>
      </c>
      <c r="E113" s="64">
        <v>26.723700000000001</v>
      </c>
      <c r="F113" s="64">
        <v>1.2778400000000001</v>
      </c>
      <c r="G113" s="64">
        <v>17.576899999999998</v>
      </c>
      <c r="H113" s="64">
        <v>2.91106</v>
      </c>
      <c r="I113" s="64">
        <v>40.258800000000001</v>
      </c>
      <c r="J113" s="64">
        <v>1E-3</v>
      </c>
      <c r="K113" s="64">
        <v>16.7818</v>
      </c>
      <c r="L113" s="64">
        <v>1E-3</v>
      </c>
      <c r="M113" s="64">
        <v>12.3025</v>
      </c>
    </row>
    <row r="114" spans="1:13" x14ac:dyDescent="0.35">
      <c r="A114" t="s">
        <v>558</v>
      </c>
      <c r="B114" s="64">
        <v>4.4707100000000004</v>
      </c>
      <c r="C114" s="64">
        <v>36.645800000000001</v>
      </c>
      <c r="D114" s="64">
        <v>11.654299999999999</v>
      </c>
      <c r="E114" s="64">
        <v>44.7911</v>
      </c>
      <c r="F114" s="64">
        <v>11.648</v>
      </c>
      <c r="G114" s="64">
        <v>34.375700000000002</v>
      </c>
      <c r="H114" s="64">
        <v>6.0460900000000004</v>
      </c>
      <c r="I114" s="64">
        <v>49.999699999999997</v>
      </c>
      <c r="J114" s="64">
        <v>6.7906899999999997</v>
      </c>
      <c r="K114" s="64">
        <v>32.870199999999997</v>
      </c>
      <c r="L114" s="64">
        <v>7.6947700000000001</v>
      </c>
      <c r="M114" s="64">
        <v>37.407200000000003</v>
      </c>
    </row>
    <row r="115" spans="1:13" x14ac:dyDescent="0.35">
      <c r="A115" t="s">
        <v>559</v>
      </c>
      <c r="B115" s="64">
        <v>10.988799999999999</v>
      </c>
      <c r="C115" s="64">
        <v>15.425800000000001</v>
      </c>
      <c r="D115" s="64">
        <v>8.5261300000000002</v>
      </c>
      <c r="E115" s="64">
        <v>16.112500000000001</v>
      </c>
      <c r="F115" s="64">
        <v>14.518700000000001</v>
      </c>
      <c r="G115" s="64">
        <v>18.527699999999999</v>
      </c>
      <c r="H115" s="64">
        <v>12.470800000000001</v>
      </c>
      <c r="I115" s="64">
        <v>20.1799</v>
      </c>
      <c r="J115" s="64">
        <v>12.6523</v>
      </c>
      <c r="K115" s="64">
        <v>24.438099999999999</v>
      </c>
      <c r="L115" s="64">
        <v>21.198</v>
      </c>
      <c r="M115" s="64">
        <v>29.596499999999999</v>
      </c>
    </row>
    <row r="116" spans="1:13" x14ac:dyDescent="0.35">
      <c r="A116" t="s">
        <v>560</v>
      </c>
      <c r="B116" s="64">
        <v>12.286099999999999</v>
      </c>
      <c r="C116" s="64">
        <v>35.423099999999998</v>
      </c>
      <c r="D116" s="64">
        <v>11.9299</v>
      </c>
      <c r="E116" s="64">
        <v>35.157299999999999</v>
      </c>
      <c r="F116" s="64">
        <v>10.9587</v>
      </c>
      <c r="G116" s="64">
        <v>33.9208</v>
      </c>
      <c r="H116" s="64">
        <v>12.260199999999999</v>
      </c>
      <c r="I116" s="64">
        <v>35.585999999999999</v>
      </c>
      <c r="J116" s="64">
        <v>11.829700000000001</v>
      </c>
      <c r="K116" s="64">
        <v>34.824199999999998</v>
      </c>
      <c r="L116" s="64">
        <v>11.812200000000001</v>
      </c>
      <c r="M116" s="64">
        <v>34.781100000000002</v>
      </c>
    </row>
    <row r="117" spans="1:13" x14ac:dyDescent="0.35">
      <c r="A117" t="s">
        <v>561</v>
      </c>
      <c r="B117" s="64">
        <v>4.5083000000000002</v>
      </c>
      <c r="C117" s="64">
        <v>12.4306</v>
      </c>
      <c r="D117" s="64">
        <v>3.7492200000000002</v>
      </c>
      <c r="E117" s="64">
        <v>11.8011</v>
      </c>
      <c r="F117" s="64">
        <v>3.4233899999999999</v>
      </c>
      <c r="G117" s="64">
        <v>11.338800000000001</v>
      </c>
      <c r="H117" s="64">
        <v>4.09598</v>
      </c>
      <c r="I117" s="64">
        <v>12.379799999999999</v>
      </c>
      <c r="J117" s="64">
        <v>4.4342199999999998</v>
      </c>
      <c r="K117" s="64">
        <v>12.4664</v>
      </c>
      <c r="L117" s="64">
        <v>4.1548999999999996</v>
      </c>
      <c r="M117" s="64">
        <v>12.210100000000001</v>
      </c>
    </row>
    <row r="118" spans="1:13" x14ac:dyDescent="0.35">
      <c r="A118" t="s">
        <v>562</v>
      </c>
      <c r="B118" s="64">
        <v>16.0441</v>
      </c>
      <c r="C118" s="64">
        <v>38.7744</v>
      </c>
      <c r="D118" s="64">
        <v>12.315099999999999</v>
      </c>
      <c r="E118" s="64">
        <v>35.839399999999998</v>
      </c>
      <c r="F118" s="64">
        <v>14.752800000000001</v>
      </c>
      <c r="G118" s="64">
        <v>37.487400000000001</v>
      </c>
      <c r="H118" s="64">
        <v>16.065200000000001</v>
      </c>
      <c r="I118" s="64">
        <v>39.604300000000002</v>
      </c>
      <c r="J118" s="64">
        <v>16.957999999999998</v>
      </c>
      <c r="K118" s="64">
        <v>40.806600000000003</v>
      </c>
      <c r="L118" s="64">
        <v>13.106199999999999</v>
      </c>
      <c r="M118" s="64">
        <v>36.277200000000001</v>
      </c>
    </row>
    <row r="119" spans="1:13" x14ac:dyDescent="0.35">
      <c r="A119" t="s">
        <v>563</v>
      </c>
      <c r="B119" s="64">
        <v>10.262700000000001</v>
      </c>
      <c r="C119" s="64">
        <v>33.1218</v>
      </c>
      <c r="D119" s="64">
        <v>11.9862</v>
      </c>
      <c r="E119" s="64">
        <v>34.729700000000001</v>
      </c>
      <c r="F119" s="64">
        <v>8.4962800000000005</v>
      </c>
      <c r="G119" s="64">
        <v>31.2255</v>
      </c>
      <c r="H119" s="64">
        <v>11.6828</v>
      </c>
      <c r="I119" s="64">
        <v>34.6599</v>
      </c>
      <c r="J119" s="64">
        <v>11.242800000000001</v>
      </c>
      <c r="K119" s="64">
        <v>31.5413</v>
      </c>
      <c r="L119" s="64">
        <v>11.739100000000001</v>
      </c>
      <c r="M119" s="64">
        <v>34.542400000000001</v>
      </c>
    </row>
    <row r="120" spans="1:13" x14ac:dyDescent="0.35">
      <c r="A120" t="s">
        <v>564</v>
      </c>
      <c r="B120" s="64">
        <v>6.83908</v>
      </c>
      <c r="C120" s="64">
        <v>21.359400000000001</v>
      </c>
      <c r="D120" s="64">
        <v>7.5185000000000004</v>
      </c>
      <c r="E120" s="64">
        <v>22.022200000000002</v>
      </c>
      <c r="F120" s="64">
        <v>6.3127800000000001</v>
      </c>
      <c r="G120" s="64">
        <v>20.788799999999998</v>
      </c>
      <c r="H120" s="64">
        <v>7.4131400000000003</v>
      </c>
      <c r="I120" s="64">
        <v>21.9651</v>
      </c>
      <c r="J120" s="64">
        <v>7.4824799999999998</v>
      </c>
      <c r="K120" s="64">
        <v>21.348400000000002</v>
      </c>
      <c r="L120" s="64">
        <v>7.5296900000000004</v>
      </c>
      <c r="M120" s="64">
        <v>22.084599999999998</v>
      </c>
    </row>
    <row r="121" spans="1:13" x14ac:dyDescent="0.35">
      <c r="A121" t="s">
        <v>565</v>
      </c>
      <c r="B121" s="64">
        <v>14.405099999999999</v>
      </c>
      <c r="C121" s="64">
        <v>50.325099999999999</v>
      </c>
      <c r="D121" s="64">
        <v>12.4457</v>
      </c>
      <c r="E121" s="64">
        <v>48.3262</v>
      </c>
      <c r="F121" s="64">
        <v>14.267300000000001</v>
      </c>
      <c r="G121" s="64">
        <v>50.060499999999998</v>
      </c>
      <c r="H121" s="64">
        <v>18.110199999999999</v>
      </c>
      <c r="I121" s="64">
        <v>54.176499999999997</v>
      </c>
      <c r="J121" s="64">
        <v>21.056000000000001</v>
      </c>
      <c r="K121" s="64">
        <v>56.793300000000002</v>
      </c>
      <c r="L121" s="64">
        <v>17.207899999999999</v>
      </c>
      <c r="M121" s="64">
        <v>53.217599999999997</v>
      </c>
    </row>
    <row r="122" spans="1:13" x14ac:dyDescent="0.35">
      <c r="A122" t="s">
        <v>566</v>
      </c>
      <c r="B122" s="64">
        <v>5.6781800000000002</v>
      </c>
      <c r="C122" s="64">
        <v>18.415700000000001</v>
      </c>
      <c r="D122" s="64">
        <v>5.5197000000000003</v>
      </c>
      <c r="E122" s="64">
        <v>18.386500000000002</v>
      </c>
      <c r="F122" s="64">
        <v>4.5723599999999998</v>
      </c>
      <c r="G122" s="64">
        <v>17.040299999999998</v>
      </c>
      <c r="H122" s="64">
        <v>5.4573999999999998</v>
      </c>
      <c r="I122" s="64">
        <v>18.1693</v>
      </c>
      <c r="J122" s="64">
        <v>5.3289</v>
      </c>
      <c r="K122" s="64">
        <v>18.069800000000001</v>
      </c>
      <c r="L122" s="64">
        <v>5.9832900000000002</v>
      </c>
      <c r="M122" s="64">
        <v>18.763200000000001</v>
      </c>
    </row>
    <row r="123" spans="1:13" x14ac:dyDescent="0.35">
      <c r="A123" t="s">
        <v>567</v>
      </c>
      <c r="B123" s="64">
        <v>10.687900000000001</v>
      </c>
      <c r="C123" s="64">
        <v>33.946800000000003</v>
      </c>
      <c r="D123" s="64">
        <v>9.8226899999999997</v>
      </c>
      <c r="E123" s="64">
        <v>33.061500000000002</v>
      </c>
      <c r="F123" s="64">
        <v>11.484</v>
      </c>
      <c r="G123" s="64">
        <v>34.671300000000002</v>
      </c>
      <c r="H123" s="64">
        <v>12.2767</v>
      </c>
      <c r="I123" s="64">
        <v>35.521000000000001</v>
      </c>
      <c r="J123" s="64">
        <v>13.949199999999999</v>
      </c>
      <c r="K123" s="64">
        <v>37.112900000000003</v>
      </c>
      <c r="L123" s="64">
        <v>11.5001</v>
      </c>
      <c r="M123" s="64">
        <v>34.791699999999999</v>
      </c>
    </row>
    <row r="124" spans="1:13" x14ac:dyDescent="0.35">
      <c r="A124" t="s">
        <v>568</v>
      </c>
      <c r="B124" s="64">
        <v>4.0321999999999996</v>
      </c>
      <c r="C124" s="64">
        <v>12.1799</v>
      </c>
      <c r="D124" s="64">
        <v>3.9079899999999999</v>
      </c>
      <c r="E124" s="64">
        <v>12.055</v>
      </c>
      <c r="F124" s="64">
        <v>4.1659499999999996</v>
      </c>
      <c r="G124" s="64">
        <v>12.307499999999999</v>
      </c>
      <c r="H124" s="64">
        <v>4.1468800000000003</v>
      </c>
      <c r="I124" s="64">
        <v>12.2927</v>
      </c>
      <c r="J124" s="64">
        <v>4.3615899999999996</v>
      </c>
      <c r="K124" s="64">
        <v>12.503500000000001</v>
      </c>
      <c r="L124" s="64">
        <v>4.0651999999999999</v>
      </c>
      <c r="M124" s="64">
        <v>12.214700000000001</v>
      </c>
    </row>
    <row r="125" spans="1:13" x14ac:dyDescent="0.35">
      <c r="A125" t="s">
        <v>569</v>
      </c>
      <c r="B125" s="64">
        <v>10.6189</v>
      </c>
      <c r="C125" s="64">
        <v>34.440199999999997</v>
      </c>
      <c r="D125" s="64">
        <v>9.6066800000000008</v>
      </c>
      <c r="E125" s="64">
        <v>33.384799999999998</v>
      </c>
      <c r="F125" s="64">
        <v>11.9846</v>
      </c>
      <c r="G125" s="64">
        <v>35.694800000000001</v>
      </c>
      <c r="H125" s="64">
        <v>12.319000000000001</v>
      </c>
      <c r="I125" s="64">
        <v>36.140700000000002</v>
      </c>
      <c r="J125" s="64">
        <v>14.301299999999999</v>
      </c>
      <c r="K125" s="64">
        <v>37.970199999999998</v>
      </c>
      <c r="L125" s="64">
        <v>11.388199999999999</v>
      </c>
      <c r="M125" s="64">
        <v>35.238900000000001</v>
      </c>
    </row>
    <row r="126" spans="1:13" x14ac:dyDescent="0.35">
      <c r="A126" t="s">
        <v>570</v>
      </c>
      <c r="B126" s="64">
        <v>11.0228</v>
      </c>
      <c r="C126" s="64">
        <v>33.949399999999997</v>
      </c>
      <c r="D126" s="64">
        <v>10.2042</v>
      </c>
      <c r="E126" s="64">
        <v>33.081200000000003</v>
      </c>
      <c r="F126" s="64">
        <v>12.1976</v>
      </c>
      <c r="G126" s="64">
        <v>34.974899999999998</v>
      </c>
      <c r="H126" s="64">
        <v>12.006500000000001</v>
      </c>
      <c r="I126" s="64">
        <v>34.996699999999997</v>
      </c>
      <c r="J126" s="64">
        <v>14.685499999999999</v>
      </c>
      <c r="K126" s="64">
        <v>37.324100000000001</v>
      </c>
      <c r="L126" s="64">
        <v>11.6564</v>
      </c>
      <c r="M126" s="64">
        <v>34.674300000000002</v>
      </c>
    </row>
    <row r="127" spans="1:13" x14ac:dyDescent="0.35">
      <c r="A127" t="s">
        <v>571</v>
      </c>
      <c r="B127" s="64">
        <v>7.1523700000000003</v>
      </c>
      <c r="C127" s="64">
        <v>21.6907</v>
      </c>
      <c r="D127" s="64">
        <v>6.8189099999999998</v>
      </c>
      <c r="E127" s="64">
        <v>21.346299999999999</v>
      </c>
      <c r="F127" s="64">
        <v>7.5654899999999996</v>
      </c>
      <c r="G127" s="64">
        <v>22.072099999999999</v>
      </c>
      <c r="H127" s="64">
        <v>7.5573899999999998</v>
      </c>
      <c r="I127" s="64">
        <v>22.110700000000001</v>
      </c>
      <c r="J127" s="64">
        <v>8.2223900000000008</v>
      </c>
      <c r="K127" s="64">
        <v>22.767600000000002</v>
      </c>
      <c r="L127" s="64">
        <v>7.4213199999999997</v>
      </c>
      <c r="M127" s="64">
        <v>21.9803</v>
      </c>
    </row>
    <row r="128" spans="1:13" x14ac:dyDescent="0.35">
      <c r="A128" t="s">
        <v>572</v>
      </c>
      <c r="B128" s="64">
        <v>129.14099999999999</v>
      </c>
      <c r="C128" s="64">
        <v>494.017</v>
      </c>
      <c r="D128" s="64">
        <v>129.21299999999999</v>
      </c>
      <c r="E128" s="64">
        <v>413.779</v>
      </c>
      <c r="F128" s="64">
        <v>131.208</v>
      </c>
      <c r="G128" s="64">
        <v>413.98399999999998</v>
      </c>
      <c r="H128" s="64">
        <v>142.62899999999999</v>
      </c>
      <c r="I128" s="64">
        <v>433.93599999999998</v>
      </c>
      <c r="J128" s="64">
        <v>120.932</v>
      </c>
      <c r="K128" s="64">
        <v>465.57</v>
      </c>
      <c r="L128" s="64">
        <v>124.425</v>
      </c>
      <c r="M128" s="64">
        <v>463.91</v>
      </c>
    </row>
    <row r="129" spans="1:13" x14ac:dyDescent="0.35">
      <c r="A129" t="s">
        <v>573</v>
      </c>
      <c r="B129" s="64">
        <v>53.569499999999998</v>
      </c>
      <c r="C129" s="64">
        <v>484.786</v>
      </c>
      <c r="D129" s="64">
        <v>46.525199999999998</v>
      </c>
      <c r="E129" s="64">
        <v>1136.99</v>
      </c>
      <c r="F129" s="64">
        <v>22.787800000000001</v>
      </c>
      <c r="G129" s="64">
        <v>255.387</v>
      </c>
      <c r="H129" s="64">
        <v>3.1233499999999998</v>
      </c>
      <c r="I129" s="64">
        <v>596.846</v>
      </c>
      <c r="J129" s="64">
        <v>6.4843500000000001</v>
      </c>
      <c r="K129" s="64">
        <v>355.38200000000001</v>
      </c>
      <c r="L129" s="64">
        <v>26.0581</v>
      </c>
      <c r="M129" s="64">
        <v>768.74800000000005</v>
      </c>
    </row>
    <row r="130" spans="1:13" x14ac:dyDescent="0.35">
      <c r="A130" t="s">
        <v>574</v>
      </c>
      <c r="B130" s="64">
        <v>53.569499999999998</v>
      </c>
      <c r="C130" s="64">
        <v>484.786</v>
      </c>
      <c r="D130" s="64">
        <v>46.525199999999998</v>
      </c>
      <c r="E130" s="64">
        <v>1136.99</v>
      </c>
      <c r="F130" s="64">
        <v>22.787800000000001</v>
      </c>
      <c r="G130" s="64">
        <v>255.387</v>
      </c>
      <c r="H130" s="64">
        <v>3.1233499999999998</v>
      </c>
      <c r="I130" s="64">
        <v>596.846</v>
      </c>
      <c r="J130" s="64">
        <v>6.4843500000000001</v>
      </c>
      <c r="K130" s="64">
        <v>355.38200000000001</v>
      </c>
      <c r="L130" s="64">
        <v>26.0581</v>
      </c>
      <c r="M130" s="64">
        <v>768.74800000000005</v>
      </c>
    </row>
    <row r="131" spans="1:13" x14ac:dyDescent="0.35">
      <c r="A131" t="s">
        <v>575</v>
      </c>
      <c r="B131" s="64">
        <v>104.387</v>
      </c>
      <c r="C131" s="64">
        <v>1117.6600000000001</v>
      </c>
      <c r="D131" s="64">
        <v>1E-3</v>
      </c>
      <c r="E131" s="64">
        <v>1188.72</v>
      </c>
      <c r="F131" s="64">
        <v>344.60500000000002</v>
      </c>
      <c r="G131" s="64">
        <v>906.44500000000005</v>
      </c>
      <c r="H131" s="64">
        <v>1E-3</v>
      </c>
      <c r="I131" s="64">
        <v>994.05499999999995</v>
      </c>
      <c r="J131" s="64">
        <v>438.72800000000001</v>
      </c>
      <c r="K131" s="64">
        <v>1332.83</v>
      </c>
      <c r="L131" s="64">
        <v>38.542099999999998</v>
      </c>
      <c r="M131" s="64">
        <v>1385.07</v>
      </c>
    </row>
    <row r="132" spans="1:13" x14ac:dyDescent="0.35">
      <c r="A132" t="s">
        <v>576</v>
      </c>
      <c r="B132" s="64">
        <v>321.09300000000002</v>
      </c>
      <c r="C132" s="64">
        <v>1280.21</v>
      </c>
      <c r="D132" s="64">
        <v>377.798</v>
      </c>
      <c r="E132" s="64">
        <v>1264.05</v>
      </c>
      <c r="F132" s="64">
        <v>319.04500000000002</v>
      </c>
      <c r="G132" s="64">
        <v>783.82600000000002</v>
      </c>
      <c r="H132" s="64">
        <v>202.744</v>
      </c>
      <c r="I132" s="64">
        <v>1030.6199999999999</v>
      </c>
      <c r="J132" s="64">
        <v>497.60300000000001</v>
      </c>
      <c r="K132" s="64">
        <v>1286.6400000000001</v>
      </c>
      <c r="L132" s="64">
        <v>410.44299999999998</v>
      </c>
      <c r="M132" s="64">
        <v>1456.32</v>
      </c>
    </row>
    <row r="133" spans="1:13" x14ac:dyDescent="0.35">
      <c r="A133" t="s">
        <v>577</v>
      </c>
      <c r="B133" s="64">
        <v>165.113</v>
      </c>
      <c r="C133" s="64">
        <v>484.61399999999998</v>
      </c>
      <c r="D133" s="64">
        <v>208.10400000000001</v>
      </c>
      <c r="E133" s="64">
        <v>413.649</v>
      </c>
      <c r="F133" s="64">
        <v>197.559</v>
      </c>
      <c r="G133" s="64">
        <v>368.541</v>
      </c>
      <c r="H133" s="64">
        <v>171.614</v>
      </c>
      <c r="I133" s="64">
        <v>427.05399999999997</v>
      </c>
      <c r="J133" s="64">
        <v>179.69499999999999</v>
      </c>
      <c r="K133" s="64">
        <v>471.20400000000001</v>
      </c>
      <c r="L133" s="64">
        <v>125.236</v>
      </c>
      <c r="M133" s="64">
        <v>423.48700000000002</v>
      </c>
    </row>
    <row r="134" spans="1:13" x14ac:dyDescent="0.35">
      <c r="A134" t="s">
        <v>578</v>
      </c>
      <c r="B134" s="64">
        <v>102.60299999999999</v>
      </c>
      <c r="C134" s="64">
        <v>242.30699999999999</v>
      </c>
      <c r="D134" s="64">
        <v>104.05200000000001</v>
      </c>
      <c r="E134" s="64">
        <v>206.82499999999999</v>
      </c>
      <c r="F134" s="64">
        <v>98.779600000000002</v>
      </c>
      <c r="G134" s="64">
        <v>184.27099999999999</v>
      </c>
      <c r="H134" s="64">
        <v>85.807199999999995</v>
      </c>
      <c r="I134" s="64">
        <v>213.52699999999999</v>
      </c>
      <c r="J134" s="64">
        <v>89.8476</v>
      </c>
      <c r="K134" s="64">
        <v>235.602</v>
      </c>
      <c r="L134" s="64">
        <v>71.497399999999999</v>
      </c>
      <c r="M134" s="64">
        <v>207.506</v>
      </c>
    </row>
    <row r="135" spans="1:13" x14ac:dyDescent="0.35">
      <c r="A135" t="s">
        <v>579</v>
      </c>
      <c r="B135" s="64">
        <v>50.259300000000003</v>
      </c>
      <c r="C135" s="64">
        <v>494.65600000000001</v>
      </c>
      <c r="D135" s="64">
        <v>40.063200000000002</v>
      </c>
      <c r="E135" s="64">
        <v>1135.1500000000001</v>
      </c>
      <c r="F135" s="64">
        <v>4.5074699999999996</v>
      </c>
      <c r="G135" s="64">
        <v>251.673</v>
      </c>
      <c r="H135" s="64">
        <v>3.2306300000000001</v>
      </c>
      <c r="I135" s="64">
        <v>600.548</v>
      </c>
      <c r="J135" s="64">
        <v>1E-3</v>
      </c>
      <c r="K135" s="64">
        <v>352.851</v>
      </c>
      <c r="L135" s="64">
        <v>29.575500000000002</v>
      </c>
      <c r="M135" s="64">
        <v>779.64499999999998</v>
      </c>
    </row>
    <row r="136" spans="1:13" x14ac:dyDescent="0.35">
      <c r="A136" t="s">
        <v>580</v>
      </c>
      <c r="B136" s="64">
        <v>3.1307499999999999</v>
      </c>
      <c r="C136" s="64">
        <v>529.53499999999997</v>
      </c>
      <c r="D136" s="64">
        <v>29.614000000000001</v>
      </c>
      <c r="E136" s="64">
        <v>1245.1199999999999</v>
      </c>
      <c r="F136" s="64">
        <v>43.668300000000002</v>
      </c>
      <c r="G136" s="64">
        <v>4004.29</v>
      </c>
      <c r="H136" s="64">
        <v>3.06815E-3</v>
      </c>
      <c r="I136" s="64">
        <v>1021.3</v>
      </c>
      <c r="J136" s="64">
        <v>1.1526900000000001E-3</v>
      </c>
      <c r="K136" s="64">
        <v>24.736499999999999</v>
      </c>
      <c r="L136" s="64">
        <v>2.49906E-3</v>
      </c>
      <c r="M136" s="64">
        <v>679.84699999999998</v>
      </c>
    </row>
    <row r="137" spans="1:13" x14ac:dyDescent="0.35">
      <c r="A137" t="s">
        <v>581</v>
      </c>
      <c r="B137" s="64">
        <v>6.83908</v>
      </c>
      <c r="C137" s="64">
        <v>21.359400000000001</v>
      </c>
      <c r="D137" s="64">
        <v>7.5185000000000004</v>
      </c>
      <c r="E137" s="64">
        <v>22.022200000000002</v>
      </c>
      <c r="F137" s="64">
        <v>6.3127800000000001</v>
      </c>
      <c r="G137" s="64">
        <v>20.788799999999998</v>
      </c>
      <c r="H137" s="64">
        <v>7.4131400000000003</v>
      </c>
      <c r="I137" s="64">
        <v>21.9651</v>
      </c>
      <c r="J137" s="64">
        <v>7.4824799999999998</v>
      </c>
      <c r="K137" s="64">
        <v>21.348400000000002</v>
      </c>
      <c r="L137" s="64">
        <v>7.5296900000000004</v>
      </c>
      <c r="M137" s="64">
        <v>22.084599999999998</v>
      </c>
    </row>
    <row r="138" spans="1:13" x14ac:dyDescent="0.35">
      <c r="A138" t="s">
        <v>582</v>
      </c>
      <c r="B138" s="64">
        <v>1E-3</v>
      </c>
      <c r="C138" s="64">
        <v>72.299199999999999</v>
      </c>
      <c r="D138" s="64">
        <v>6.29711</v>
      </c>
      <c r="E138" s="64">
        <v>396.37900000000002</v>
      </c>
      <c r="F138" s="64">
        <v>3.14255</v>
      </c>
      <c r="G138" s="64">
        <v>37.653300000000002</v>
      </c>
      <c r="H138" s="64">
        <v>1.9701299999999999</v>
      </c>
      <c r="I138" s="64">
        <v>340.65499999999997</v>
      </c>
      <c r="J138" s="64">
        <v>1E-3</v>
      </c>
      <c r="K138" s="64">
        <v>19.761900000000001</v>
      </c>
      <c r="L138" s="64">
        <v>1E-3</v>
      </c>
      <c r="M138" s="64">
        <v>228.261</v>
      </c>
    </row>
    <row r="139" spans="1:13" x14ac:dyDescent="0.35">
      <c r="A139" t="s">
        <v>583</v>
      </c>
      <c r="B139" s="64">
        <v>1.0502199999999999</v>
      </c>
      <c r="C139" s="64">
        <v>74.078299999999999</v>
      </c>
      <c r="D139" s="64">
        <v>8.7840600000000002</v>
      </c>
      <c r="E139" s="64">
        <v>469.09199999999998</v>
      </c>
      <c r="F139" s="64">
        <v>2.8441700000000001</v>
      </c>
      <c r="G139" s="64">
        <v>37.534599999999998</v>
      </c>
      <c r="H139" s="64">
        <v>1E-3</v>
      </c>
      <c r="I139" s="64">
        <v>338.55399999999997</v>
      </c>
      <c r="J139" s="64">
        <v>1E-3</v>
      </c>
      <c r="K139" s="64">
        <v>20.470099999999999</v>
      </c>
      <c r="L139" s="64">
        <v>1E-3</v>
      </c>
      <c r="M139" s="64">
        <v>148.78399999999999</v>
      </c>
    </row>
    <row r="140" spans="1:13" x14ac:dyDescent="0.35">
      <c r="A140" t="s">
        <v>584</v>
      </c>
      <c r="B140" s="64">
        <v>258.16899999999998</v>
      </c>
      <c r="C140" s="64">
        <v>597.80100000000004</v>
      </c>
      <c r="D140" s="64">
        <v>285.39600000000002</v>
      </c>
      <c r="E140" s="64">
        <v>476.15300000000002</v>
      </c>
      <c r="F140" s="64">
        <v>200.07300000000001</v>
      </c>
      <c r="G140" s="64">
        <v>370.38799999999998</v>
      </c>
      <c r="H140" s="64">
        <v>207.08500000000001</v>
      </c>
      <c r="I140" s="64">
        <v>503.57900000000001</v>
      </c>
      <c r="J140" s="64">
        <v>316.12200000000001</v>
      </c>
      <c r="K140" s="64">
        <v>667.73599999999999</v>
      </c>
      <c r="L140" s="64">
        <v>292.76499999999999</v>
      </c>
      <c r="M140" s="64">
        <v>610.31899999999996</v>
      </c>
    </row>
    <row r="141" spans="1:13" x14ac:dyDescent="0.35">
      <c r="A141" t="s">
        <v>585</v>
      </c>
      <c r="B141" s="64">
        <v>258.16899999999998</v>
      </c>
      <c r="C141" s="64">
        <v>597.80100000000004</v>
      </c>
      <c r="D141" s="64">
        <v>285.39600000000002</v>
      </c>
      <c r="E141" s="64">
        <v>476.15300000000002</v>
      </c>
      <c r="F141" s="64">
        <v>200.07300000000001</v>
      </c>
      <c r="G141" s="64">
        <v>370.38799999999998</v>
      </c>
      <c r="H141" s="64">
        <v>207.08500000000001</v>
      </c>
      <c r="I141" s="64">
        <v>503.57900000000001</v>
      </c>
      <c r="J141" s="64">
        <v>316.12200000000001</v>
      </c>
      <c r="K141" s="64">
        <v>667.73599999999999</v>
      </c>
      <c r="L141" s="64">
        <v>301.83999999999997</v>
      </c>
      <c r="M141" s="64">
        <v>613.12900000000002</v>
      </c>
    </row>
    <row r="142" spans="1:13" x14ac:dyDescent="0.35">
      <c r="A142" t="s">
        <v>586</v>
      </c>
      <c r="B142" s="64">
        <v>102.60299999999999</v>
      </c>
      <c r="C142" s="64">
        <v>242.30699999999999</v>
      </c>
      <c r="D142" s="64">
        <v>104.05200000000001</v>
      </c>
      <c r="E142" s="64">
        <v>206.82499999999999</v>
      </c>
      <c r="F142" s="64">
        <v>98.779600000000002</v>
      </c>
      <c r="G142" s="64">
        <v>184.27099999999999</v>
      </c>
      <c r="H142" s="64">
        <v>85.807199999999995</v>
      </c>
      <c r="I142" s="64">
        <v>213.52699999999999</v>
      </c>
      <c r="J142" s="64">
        <v>89.8476</v>
      </c>
      <c r="K142" s="64">
        <v>235.602</v>
      </c>
      <c r="L142" s="64">
        <v>71.497399999999999</v>
      </c>
      <c r="M142" s="64">
        <v>207.506</v>
      </c>
    </row>
    <row r="143" spans="1:13" x14ac:dyDescent="0.35">
      <c r="A143" t="s">
        <v>587</v>
      </c>
      <c r="B143" s="64">
        <v>82.5565</v>
      </c>
      <c r="C143" s="64">
        <v>242.30699999999999</v>
      </c>
      <c r="D143" s="64">
        <v>104.05200000000001</v>
      </c>
      <c r="E143" s="64">
        <v>206.82499999999999</v>
      </c>
      <c r="F143" s="64">
        <v>98.779600000000002</v>
      </c>
      <c r="G143" s="64">
        <v>184.27099999999999</v>
      </c>
      <c r="H143" s="64">
        <v>85.807199999999995</v>
      </c>
      <c r="I143" s="64">
        <v>213.52699999999999</v>
      </c>
      <c r="J143" s="64">
        <v>89.8476</v>
      </c>
      <c r="K143" s="64">
        <v>235.602</v>
      </c>
      <c r="L143" s="64">
        <v>71.497399999999999</v>
      </c>
      <c r="M143" s="64">
        <v>207.506</v>
      </c>
    </row>
    <row r="144" spans="1:13" x14ac:dyDescent="0.35">
      <c r="A144" t="s">
        <v>588</v>
      </c>
      <c r="B144" s="64">
        <v>102.60299999999999</v>
      </c>
      <c r="C144" s="64">
        <v>242.30699999999999</v>
      </c>
      <c r="D144" s="64">
        <v>104.05200000000001</v>
      </c>
      <c r="E144" s="64">
        <v>206.82499999999999</v>
      </c>
      <c r="F144" s="64">
        <v>98.779600000000002</v>
      </c>
      <c r="G144" s="64">
        <v>184.27099999999999</v>
      </c>
      <c r="H144" s="64">
        <v>85.807199999999995</v>
      </c>
      <c r="I144" s="64">
        <v>213.52699999999999</v>
      </c>
      <c r="J144" s="64">
        <v>89.8476</v>
      </c>
      <c r="K144" s="64">
        <v>235.602</v>
      </c>
      <c r="L144" s="64">
        <v>71.497399999999999</v>
      </c>
      <c r="M144" s="64">
        <v>207.506</v>
      </c>
    </row>
    <row r="145" spans="1:13" x14ac:dyDescent="0.35">
      <c r="A145" t="s">
        <v>589</v>
      </c>
      <c r="B145" s="64">
        <v>-26.867000000000001</v>
      </c>
      <c r="C145" s="64">
        <v>70.228700000000003</v>
      </c>
      <c r="D145" s="64">
        <v>-2.6568000000000001</v>
      </c>
      <c r="E145" s="64">
        <v>92.197299999999998</v>
      </c>
      <c r="F145" s="64">
        <v>63.260199999999998</v>
      </c>
      <c r="G145" s="64">
        <v>135.63</v>
      </c>
      <c r="H145" s="64">
        <v>-3.93242</v>
      </c>
      <c r="I145" s="64">
        <v>148.65799999999999</v>
      </c>
      <c r="J145" s="64">
        <v>50.814500000000002</v>
      </c>
      <c r="K145" s="64">
        <v>255.83699999999999</v>
      </c>
      <c r="L145" s="64">
        <v>-23.264199999999999</v>
      </c>
      <c r="M145" s="64">
        <v>161.298</v>
      </c>
    </row>
    <row r="147" spans="1:13" ht="57" customHeight="1" x14ac:dyDescent="0.35">
      <c r="A147" s="77" t="s">
        <v>590</v>
      </c>
      <c r="B147" s="77"/>
      <c r="C147" s="77"/>
      <c r="D147" s="77"/>
      <c r="E147" s="77"/>
      <c r="F147" s="77"/>
      <c r="G147" s="77"/>
      <c r="H147" s="77"/>
      <c r="I147" s="77"/>
      <c r="J147" s="77"/>
      <c r="K147" s="77"/>
      <c r="L147" s="77"/>
      <c r="M147" s="77"/>
    </row>
  </sheetData>
  <mergeCells count="7">
    <mergeCell ref="A147:M147"/>
    <mergeCell ref="B3:C3"/>
    <mergeCell ref="D3:E3"/>
    <mergeCell ref="F3:G3"/>
    <mergeCell ref="H3:I3"/>
    <mergeCell ref="J3:K3"/>
    <mergeCell ref="L3:M3"/>
  </mergeCells>
  <pageMargins left="0.7" right="0.7" top="0.75" bottom="0.75" header="0.3" footer="0.3"/>
  <pageSetup paperSize="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BF496-370B-46C6-8095-FA686388B544}">
  <dimension ref="A1:D1241"/>
  <sheetViews>
    <sheetView workbookViewId="0"/>
  </sheetViews>
  <sheetFormatPr defaultRowHeight="14.5" x14ac:dyDescent="0.35"/>
  <cols>
    <col min="1" max="1" width="18.26953125" customWidth="1"/>
    <col min="2" max="2" width="32" customWidth="1"/>
    <col min="3" max="3" width="8.7265625" style="88"/>
    <col min="4" max="4" width="64.36328125" customWidth="1"/>
  </cols>
  <sheetData>
    <row r="1" spans="1:4" x14ac:dyDescent="0.35">
      <c r="A1" s="1" t="s">
        <v>591</v>
      </c>
    </row>
    <row r="2" spans="1:4" s="1" customFormat="1" x14ac:dyDescent="0.35">
      <c r="A2" s="1" t="s">
        <v>592</v>
      </c>
      <c r="B2" s="1" t="s">
        <v>593</v>
      </c>
      <c r="C2" s="89" t="s">
        <v>594</v>
      </c>
      <c r="D2" s="1" t="s">
        <v>595</v>
      </c>
    </row>
    <row r="3" spans="1:4" x14ac:dyDescent="0.35">
      <c r="A3" t="s">
        <v>596</v>
      </c>
      <c r="B3" t="s">
        <v>597</v>
      </c>
      <c r="C3" s="88">
        <v>7.8652107182089601</v>
      </c>
      <c r="D3" t="s">
        <v>598</v>
      </c>
    </row>
    <row r="4" spans="1:4" x14ac:dyDescent="0.35">
      <c r="A4" t="s">
        <v>599</v>
      </c>
      <c r="B4" t="s">
        <v>600</v>
      </c>
      <c r="C4" s="88">
        <v>7.4294643000731897</v>
      </c>
      <c r="D4" t="s">
        <v>601</v>
      </c>
    </row>
    <row r="5" spans="1:4" x14ac:dyDescent="0.35">
      <c r="A5" t="s">
        <v>602</v>
      </c>
      <c r="B5" t="s">
        <v>603</v>
      </c>
      <c r="C5" s="88">
        <v>5.5642993354056101</v>
      </c>
      <c r="D5" t="s">
        <v>604</v>
      </c>
    </row>
    <row r="6" spans="1:4" x14ac:dyDescent="0.35">
      <c r="A6" t="s">
        <v>605</v>
      </c>
      <c r="B6" t="s">
        <v>606</v>
      </c>
      <c r="C6" s="88">
        <v>5.5378745048816196</v>
      </c>
      <c r="D6" t="s">
        <v>607</v>
      </c>
    </row>
    <row r="7" spans="1:4" x14ac:dyDescent="0.35">
      <c r="A7" t="s">
        <v>608</v>
      </c>
      <c r="B7" t="s">
        <v>609</v>
      </c>
      <c r="C7" s="88">
        <v>4.5523800899207796</v>
      </c>
      <c r="D7" t="s">
        <v>610</v>
      </c>
    </row>
    <row r="8" spans="1:4" x14ac:dyDescent="0.35">
      <c r="A8" t="s">
        <v>611</v>
      </c>
      <c r="B8" t="s">
        <v>612</v>
      </c>
      <c r="C8" s="88">
        <v>4.3801128753673</v>
      </c>
      <c r="D8" t="s">
        <v>613</v>
      </c>
    </row>
    <row r="9" spans="1:4" x14ac:dyDescent="0.35">
      <c r="A9" t="s">
        <v>614</v>
      </c>
      <c r="B9" t="s">
        <v>615</v>
      </c>
      <c r="C9" s="88">
        <v>4.1193943911524897</v>
      </c>
      <c r="D9" t="s">
        <v>616</v>
      </c>
    </row>
    <row r="10" spans="1:4" x14ac:dyDescent="0.35">
      <c r="A10" t="s">
        <v>617</v>
      </c>
      <c r="B10" t="s">
        <v>618</v>
      </c>
      <c r="C10" s="88">
        <v>3.8323304685105</v>
      </c>
      <c r="D10" t="s">
        <v>619</v>
      </c>
    </row>
    <row r="11" spans="1:4" x14ac:dyDescent="0.35">
      <c r="A11" t="s">
        <v>620</v>
      </c>
      <c r="B11" t="s">
        <v>609</v>
      </c>
      <c r="C11" s="88">
        <v>3.7506463441507298</v>
      </c>
      <c r="D11" t="s">
        <v>621</v>
      </c>
    </row>
    <row r="12" spans="1:4" x14ac:dyDescent="0.35">
      <c r="A12" t="s">
        <v>622</v>
      </c>
      <c r="B12" t="s">
        <v>623</v>
      </c>
      <c r="C12" s="88">
        <v>3.73753005024723</v>
      </c>
      <c r="D12" t="s">
        <v>624</v>
      </c>
    </row>
    <row r="13" spans="1:4" x14ac:dyDescent="0.35">
      <c r="A13" t="s">
        <v>625</v>
      </c>
      <c r="B13" t="s">
        <v>626</v>
      </c>
      <c r="C13" s="88">
        <v>3.6225966260139399</v>
      </c>
      <c r="D13" t="s">
        <v>627</v>
      </c>
    </row>
    <row r="14" spans="1:4" x14ac:dyDescent="0.35">
      <c r="A14" t="s">
        <v>628</v>
      </c>
      <c r="B14" t="s">
        <v>629</v>
      </c>
      <c r="C14" s="88">
        <v>3.5805256538877801</v>
      </c>
      <c r="D14" t="s">
        <v>630</v>
      </c>
    </row>
    <row r="15" spans="1:4" x14ac:dyDescent="0.35">
      <c r="A15" t="s">
        <v>631</v>
      </c>
      <c r="B15" t="s">
        <v>632</v>
      </c>
      <c r="C15" s="88">
        <v>3.5471806992872401</v>
      </c>
      <c r="D15" t="s">
        <v>633</v>
      </c>
    </row>
    <row r="16" spans="1:4" x14ac:dyDescent="0.35">
      <c r="A16" t="s">
        <v>634</v>
      </c>
      <c r="B16" t="s">
        <v>635</v>
      </c>
      <c r="C16" s="88">
        <v>3.3921594587066699</v>
      </c>
      <c r="D16" t="s">
        <v>636</v>
      </c>
    </row>
    <row r="17" spans="1:4" x14ac:dyDescent="0.35">
      <c r="A17" t="s">
        <v>637</v>
      </c>
      <c r="B17" t="s">
        <v>626</v>
      </c>
      <c r="C17" s="88">
        <v>2.9827287698781202</v>
      </c>
      <c r="D17" t="s">
        <v>638</v>
      </c>
    </row>
    <row r="18" spans="1:4" x14ac:dyDescent="0.35">
      <c r="A18" t="s">
        <v>639</v>
      </c>
      <c r="B18" t="s">
        <v>640</v>
      </c>
      <c r="C18" s="88">
        <v>2.9280806164791202</v>
      </c>
      <c r="D18" t="s">
        <v>641</v>
      </c>
    </row>
    <row r="19" spans="1:4" x14ac:dyDescent="0.35">
      <c r="A19" t="s">
        <v>642</v>
      </c>
      <c r="B19" t="s">
        <v>643</v>
      </c>
      <c r="C19" s="88">
        <v>2.86659320978772</v>
      </c>
      <c r="D19" t="s">
        <v>644</v>
      </c>
    </row>
    <row r="20" spans="1:4" x14ac:dyDescent="0.35">
      <c r="A20" t="s">
        <v>645</v>
      </c>
      <c r="B20" t="s">
        <v>646</v>
      </c>
      <c r="C20" s="88">
        <v>2.8568040584708898</v>
      </c>
      <c r="D20" t="s">
        <v>647</v>
      </c>
    </row>
    <row r="21" spans="1:4" x14ac:dyDescent="0.35">
      <c r="A21" t="s">
        <v>648</v>
      </c>
      <c r="B21" t="s">
        <v>609</v>
      </c>
      <c r="C21" s="88">
        <v>2.8319448530332099</v>
      </c>
      <c r="D21" t="s">
        <v>649</v>
      </c>
    </row>
    <row r="22" spans="1:4" x14ac:dyDescent="0.35">
      <c r="A22" t="s">
        <v>650</v>
      </c>
      <c r="B22" t="s">
        <v>651</v>
      </c>
      <c r="C22" s="88">
        <v>2.8310052762510001</v>
      </c>
      <c r="D22" t="s">
        <v>652</v>
      </c>
    </row>
    <row r="23" spans="1:4" x14ac:dyDescent="0.35">
      <c r="A23" t="s">
        <v>653</v>
      </c>
      <c r="B23" t="s">
        <v>629</v>
      </c>
      <c r="C23" s="88">
        <v>2.8059431284976699</v>
      </c>
      <c r="D23" t="s">
        <v>654</v>
      </c>
    </row>
    <row r="24" spans="1:4" x14ac:dyDescent="0.35">
      <c r="A24" t="s">
        <v>655</v>
      </c>
      <c r="B24" t="s">
        <v>640</v>
      </c>
      <c r="C24" s="88">
        <v>2.7574483057319799</v>
      </c>
      <c r="D24" t="s">
        <v>656</v>
      </c>
    </row>
    <row r="25" spans="1:4" x14ac:dyDescent="0.35">
      <c r="A25" t="s">
        <v>657</v>
      </c>
      <c r="B25" t="s">
        <v>609</v>
      </c>
      <c r="C25" s="88">
        <v>2.7557063491117</v>
      </c>
      <c r="D25" t="s">
        <v>658</v>
      </c>
    </row>
    <row r="26" spans="1:4" x14ac:dyDescent="0.35">
      <c r="A26" t="s">
        <v>659</v>
      </c>
      <c r="B26" t="s">
        <v>640</v>
      </c>
      <c r="C26" s="88">
        <v>2.6831131764926099</v>
      </c>
      <c r="D26" t="s">
        <v>660</v>
      </c>
    </row>
    <row r="27" spans="1:4" x14ac:dyDescent="0.35">
      <c r="A27" t="s">
        <v>661</v>
      </c>
      <c r="B27" t="s">
        <v>662</v>
      </c>
      <c r="C27" s="88">
        <v>2.6645365932727199</v>
      </c>
      <c r="D27" t="s">
        <v>663</v>
      </c>
    </row>
    <row r="28" spans="1:4" x14ac:dyDescent="0.35">
      <c r="A28" t="s">
        <v>664</v>
      </c>
      <c r="B28" t="s">
        <v>665</v>
      </c>
      <c r="C28" s="88">
        <v>2.6450542709696299</v>
      </c>
      <c r="D28" t="s">
        <v>666</v>
      </c>
    </row>
    <row r="29" spans="1:4" x14ac:dyDescent="0.35">
      <c r="A29" t="s">
        <v>667</v>
      </c>
      <c r="B29" t="s">
        <v>651</v>
      </c>
      <c r="C29" s="88">
        <v>2.6156239109405899</v>
      </c>
      <c r="D29" t="s">
        <v>668</v>
      </c>
    </row>
    <row r="30" spans="1:4" x14ac:dyDescent="0.35">
      <c r="A30" t="s">
        <v>669</v>
      </c>
      <c r="B30" t="s">
        <v>640</v>
      </c>
      <c r="C30" s="88">
        <v>2.57776032785906</v>
      </c>
      <c r="D30" t="s">
        <v>670</v>
      </c>
    </row>
    <row r="31" spans="1:4" x14ac:dyDescent="0.35">
      <c r="A31" t="s">
        <v>671</v>
      </c>
      <c r="B31" t="s">
        <v>609</v>
      </c>
      <c r="C31" s="88">
        <v>2.5625489790975999</v>
      </c>
      <c r="D31" t="s">
        <v>672</v>
      </c>
    </row>
    <row r="32" spans="1:4" x14ac:dyDescent="0.35">
      <c r="A32" t="s">
        <v>673</v>
      </c>
      <c r="B32" t="s">
        <v>674</v>
      </c>
      <c r="C32" s="88">
        <v>2.5452049135931398</v>
      </c>
      <c r="D32" t="s">
        <v>675</v>
      </c>
    </row>
    <row r="33" spans="1:4" x14ac:dyDescent="0.35">
      <c r="A33" t="s">
        <v>676</v>
      </c>
      <c r="B33" t="s">
        <v>635</v>
      </c>
      <c r="C33" s="88">
        <v>2.52094230386371</v>
      </c>
      <c r="D33" t="s">
        <v>677</v>
      </c>
    </row>
    <row r="34" spans="1:4" x14ac:dyDescent="0.35">
      <c r="A34" t="s">
        <v>678</v>
      </c>
      <c r="B34" t="s">
        <v>626</v>
      </c>
      <c r="C34" s="88">
        <v>2.5015808736233902</v>
      </c>
      <c r="D34" t="s">
        <v>679</v>
      </c>
    </row>
    <row r="35" spans="1:4" x14ac:dyDescent="0.35">
      <c r="A35" t="s">
        <v>680</v>
      </c>
      <c r="B35" t="s">
        <v>681</v>
      </c>
      <c r="C35" s="88">
        <v>2.4857601305349202</v>
      </c>
      <c r="D35" t="s">
        <v>682</v>
      </c>
    </row>
    <row r="36" spans="1:4" x14ac:dyDescent="0.35">
      <c r="A36" t="s">
        <v>683</v>
      </c>
      <c r="B36" t="s">
        <v>609</v>
      </c>
      <c r="C36" s="88">
        <v>2.4531713186373998</v>
      </c>
      <c r="D36" t="s">
        <v>684</v>
      </c>
    </row>
    <row r="37" spans="1:4" x14ac:dyDescent="0.35">
      <c r="A37" t="s">
        <v>685</v>
      </c>
      <c r="B37" t="s">
        <v>686</v>
      </c>
      <c r="C37" s="88">
        <v>2.4457684275030398</v>
      </c>
      <c r="D37" t="s">
        <v>687</v>
      </c>
    </row>
    <row r="38" spans="1:4" x14ac:dyDescent="0.35">
      <c r="A38" t="s">
        <v>688</v>
      </c>
      <c r="B38" t="s">
        <v>609</v>
      </c>
      <c r="C38" s="88">
        <v>2.43907455805827</v>
      </c>
      <c r="D38" t="s">
        <v>689</v>
      </c>
    </row>
    <row r="39" spans="1:4" x14ac:dyDescent="0.35">
      <c r="A39" t="s">
        <v>690</v>
      </c>
      <c r="B39" t="s">
        <v>609</v>
      </c>
      <c r="C39" s="88">
        <v>2.3996948464424301</v>
      </c>
      <c r="D39" t="s">
        <v>691</v>
      </c>
    </row>
    <row r="40" spans="1:4" x14ac:dyDescent="0.35">
      <c r="A40" t="s">
        <v>692</v>
      </c>
      <c r="B40" t="s">
        <v>651</v>
      </c>
      <c r="C40" s="88">
        <v>2.3863385452773702</v>
      </c>
      <c r="D40" t="s">
        <v>693</v>
      </c>
    </row>
    <row r="41" spans="1:4" x14ac:dyDescent="0.35">
      <c r="A41" t="s">
        <v>694</v>
      </c>
      <c r="B41" t="s">
        <v>695</v>
      </c>
      <c r="C41" s="88">
        <v>2.2994286085020099</v>
      </c>
      <c r="D41" t="s">
        <v>696</v>
      </c>
    </row>
    <row r="42" spans="1:4" x14ac:dyDescent="0.35">
      <c r="A42" t="s">
        <v>697</v>
      </c>
      <c r="B42" t="s">
        <v>698</v>
      </c>
      <c r="C42" s="88">
        <v>2.29557511222685</v>
      </c>
      <c r="D42" t="s">
        <v>699</v>
      </c>
    </row>
    <row r="43" spans="1:4" x14ac:dyDescent="0.35">
      <c r="A43" t="s">
        <v>700</v>
      </c>
      <c r="B43" t="s">
        <v>701</v>
      </c>
      <c r="C43" s="88">
        <v>2.2866310468558599</v>
      </c>
      <c r="D43" t="s">
        <v>702</v>
      </c>
    </row>
    <row r="44" spans="1:4" x14ac:dyDescent="0.35">
      <c r="A44" t="s">
        <v>703</v>
      </c>
      <c r="B44" t="s">
        <v>704</v>
      </c>
      <c r="C44" s="88">
        <v>2.27351697642001</v>
      </c>
      <c r="D44" t="s">
        <v>705</v>
      </c>
    </row>
    <row r="45" spans="1:4" x14ac:dyDescent="0.35">
      <c r="A45" t="s">
        <v>706</v>
      </c>
      <c r="B45" t="s">
        <v>643</v>
      </c>
      <c r="C45" s="88">
        <v>2.23674510690826</v>
      </c>
      <c r="D45" t="s">
        <v>707</v>
      </c>
    </row>
    <row r="46" spans="1:4" x14ac:dyDescent="0.35">
      <c r="A46" t="s">
        <v>708</v>
      </c>
      <c r="B46" t="s">
        <v>709</v>
      </c>
      <c r="C46" s="88">
        <v>2.2083461078656099</v>
      </c>
      <c r="D46" t="s">
        <v>710</v>
      </c>
    </row>
    <row r="47" spans="1:4" x14ac:dyDescent="0.35">
      <c r="A47" t="s">
        <v>711</v>
      </c>
      <c r="B47" t="s">
        <v>712</v>
      </c>
      <c r="C47" s="88">
        <v>2.18816523118989</v>
      </c>
      <c r="D47" t="s">
        <v>713</v>
      </c>
    </row>
    <row r="48" spans="1:4" x14ac:dyDescent="0.35">
      <c r="A48" t="s">
        <v>714</v>
      </c>
      <c r="B48" t="s">
        <v>704</v>
      </c>
      <c r="C48" s="88">
        <v>2.1854236535476699</v>
      </c>
      <c r="D48" t="s">
        <v>715</v>
      </c>
    </row>
    <row r="49" spans="1:4" x14ac:dyDescent="0.35">
      <c r="A49" t="s">
        <v>716</v>
      </c>
      <c r="B49" t="s">
        <v>717</v>
      </c>
      <c r="C49" s="88">
        <v>2.1840619348691801</v>
      </c>
      <c r="D49" t="s">
        <v>718</v>
      </c>
    </row>
    <row r="50" spans="1:4" x14ac:dyDescent="0.35">
      <c r="A50" t="s">
        <v>719</v>
      </c>
      <c r="B50" t="s">
        <v>720</v>
      </c>
      <c r="C50" s="88">
        <v>2.1583224486612198</v>
      </c>
      <c r="D50" t="s">
        <v>721</v>
      </c>
    </row>
    <row r="51" spans="1:4" x14ac:dyDescent="0.35">
      <c r="A51" t="s">
        <v>722</v>
      </c>
      <c r="B51" t="s">
        <v>723</v>
      </c>
      <c r="C51" s="88">
        <v>2.1425852545203798</v>
      </c>
      <c r="D51" t="s">
        <v>724</v>
      </c>
    </row>
    <row r="52" spans="1:4" x14ac:dyDescent="0.35">
      <c r="A52" t="s">
        <v>725</v>
      </c>
      <c r="B52" t="s">
        <v>626</v>
      </c>
      <c r="C52" s="88">
        <v>2.1353806465170901</v>
      </c>
      <c r="D52" t="s">
        <v>726</v>
      </c>
    </row>
    <row r="53" spans="1:4" x14ac:dyDescent="0.35">
      <c r="A53" t="s">
        <v>727</v>
      </c>
      <c r="B53" t="s">
        <v>609</v>
      </c>
      <c r="C53" s="88">
        <v>2.1349356929741101</v>
      </c>
      <c r="D53" t="s">
        <v>728</v>
      </c>
    </row>
    <row r="54" spans="1:4" x14ac:dyDescent="0.35">
      <c r="A54" t="s">
        <v>729</v>
      </c>
      <c r="B54" t="s">
        <v>730</v>
      </c>
      <c r="C54" s="88">
        <v>2.1140004800322001</v>
      </c>
      <c r="D54" t="s">
        <v>731</v>
      </c>
    </row>
    <row r="55" spans="1:4" x14ac:dyDescent="0.35">
      <c r="A55" t="s">
        <v>732</v>
      </c>
      <c r="B55" t="s">
        <v>643</v>
      </c>
      <c r="C55" s="88">
        <v>2.1053128354241699</v>
      </c>
      <c r="D55" t="s">
        <v>733</v>
      </c>
    </row>
    <row r="56" spans="1:4" x14ac:dyDescent="0.35">
      <c r="A56" t="s">
        <v>734</v>
      </c>
      <c r="B56" t="s">
        <v>704</v>
      </c>
      <c r="C56" s="88">
        <v>2.0948269449500398</v>
      </c>
      <c r="D56" t="s">
        <v>735</v>
      </c>
    </row>
    <row r="57" spans="1:4" x14ac:dyDescent="0.35">
      <c r="A57" t="s">
        <v>736</v>
      </c>
      <c r="B57" t="s">
        <v>609</v>
      </c>
      <c r="C57" s="88">
        <v>2.0891182648821802</v>
      </c>
      <c r="D57" t="s">
        <v>737</v>
      </c>
    </row>
    <row r="58" spans="1:4" x14ac:dyDescent="0.35">
      <c r="A58" t="s">
        <v>738</v>
      </c>
      <c r="B58" t="s">
        <v>739</v>
      </c>
      <c r="C58" s="88">
        <v>2.0645234608840801</v>
      </c>
      <c r="D58" t="s">
        <v>740</v>
      </c>
    </row>
    <row r="59" spans="1:4" x14ac:dyDescent="0.35">
      <c r="A59" t="s">
        <v>741</v>
      </c>
      <c r="B59" t="s">
        <v>626</v>
      </c>
      <c r="C59" s="88">
        <v>2.0529178887297599</v>
      </c>
      <c r="D59" t="s">
        <v>742</v>
      </c>
    </row>
    <row r="60" spans="1:4" x14ac:dyDescent="0.35">
      <c r="A60" t="s">
        <v>743</v>
      </c>
      <c r="B60" t="s">
        <v>609</v>
      </c>
      <c r="C60" s="88">
        <v>2.05022511774377</v>
      </c>
      <c r="D60" t="s">
        <v>744</v>
      </c>
    </row>
    <row r="61" spans="1:4" x14ac:dyDescent="0.35">
      <c r="A61" t="s">
        <v>745</v>
      </c>
      <c r="B61" t="s">
        <v>609</v>
      </c>
      <c r="C61" s="88">
        <v>2.0397469851812602</v>
      </c>
      <c r="D61" t="s">
        <v>746</v>
      </c>
    </row>
    <row r="62" spans="1:4" x14ac:dyDescent="0.35">
      <c r="A62" t="s">
        <v>747</v>
      </c>
      <c r="B62" t="s">
        <v>748</v>
      </c>
      <c r="C62" s="88">
        <v>2.0324555597701401</v>
      </c>
      <c r="D62" t="s">
        <v>749</v>
      </c>
    </row>
    <row r="63" spans="1:4" x14ac:dyDescent="0.35">
      <c r="A63" t="s">
        <v>750</v>
      </c>
      <c r="B63" t="s">
        <v>717</v>
      </c>
      <c r="C63" s="88">
        <v>2.0233234310640702</v>
      </c>
      <c r="D63" t="s">
        <v>751</v>
      </c>
    </row>
    <row r="64" spans="1:4" x14ac:dyDescent="0.35">
      <c r="A64" t="s">
        <v>752</v>
      </c>
      <c r="B64" t="s">
        <v>753</v>
      </c>
      <c r="C64" s="88">
        <v>2.01285003107153</v>
      </c>
      <c r="D64" t="s">
        <v>754</v>
      </c>
    </row>
    <row r="65" spans="1:4" x14ac:dyDescent="0.35">
      <c r="A65" t="s">
        <v>755</v>
      </c>
      <c r="B65" t="s">
        <v>609</v>
      </c>
      <c r="C65" s="88">
        <v>2.00248740952612</v>
      </c>
      <c r="D65" t="s">
        <v>756</v>
      </c>
    </row>
    <row r="66" spans="1:4" x14ac:dyDescent="0.35">
      <c r="A66" t="s">
        <v>757</v>
      </c>
      <c r="B66" t="s">
        <v>758</v>
      </c>
      <c r="C66" s="88">
        <v>1.9813556087739901</v>
      </c>
      <c r="D66" t="s">
        <v>759</v>
      </c>
    </row>
    <row r="67" spans="1:4" x14ac:dyDescent="0.35">
      <c r="A67" t="s">
        <v>760</v>
      </c>
      <c r="B67" t="s">
        <v>651</v>
      </c>
      <c r="C67" s="88">
        <v>1.9813146593967901</v>
      </c>
      <c r="D67" t="s">
        <v>761</v>
      </c>
    </row>
    <row r="68" spans="1:4" x14ac:dyDescent="0.35">
      <c r="A68" t="s">
        <v>762</v>
      </c>
      <c r="B68" t="s">
        <v>626</v>
      </c>
      <c r="C68" s="88">
        <v>1.95645435548302</v>
      </c>
      <c r="D68" t="s">
        <v>763</v>
      </c>
    </row>
    <row r="69" spans="1:4" x14ac:dyDescent="0.35">
      <c r="A69" t="s">
        <v>764</v>
      </c>
      <c r="B69" t="s">
        <v>609</v>
      </c>
      <c r="C69" s="88">
        <v>1.94810323356959</v>
      </c>
      <c r="D69" t="s">
        <v>765</v>
      </c>
    </row>
    <row r="70" spans="1:4" x14ac:dyDescent="0.35">
      <c r="A70" t="s">
        <v>766</v>
      </c>
      <c r="B70" t="s">
        <v>623</v>
      </c>
      <c r="C70" s="88">
        <v>1.93793476006543</v>
      </c>
      <c r="D70" t="s">
        <v>767</v>
      </c>
    </row>
    <row r="71" spans="1:4" x14ac:dyDescent="0.35">
      <c r="A71" t="s">
        <v>768</v>
      </c>
      <c r="B71" t="s">
        <v>629</v>
      </c>
      <c r="C71" s="88">
        <v>1.93414100564514</v>
      </c>
      <c r="D71" t="s">
        <v>769</v>
      </c>
    </row>
    <row r="72" spans="1:4" x14ac:dyDescent="0.35">
      <c r="A72" t="s">
        <v>770</v>
      </c>
      <c r="B72" t="s">
        <v>609</v>
      </c>
      <c r="C72" s="88">
        <v>1.9239873262855001</v>
      </c>
      <c r="D72" t="s">
        <v>771</v>
      </c>
    </row>
    <row r="73" spans="1:4" x14ac:dyDescent="0.35">
      <c r="A73" t="s">
        <v>772</v>
      </c>
      <c r="B73" t="s">
        <v>758</v>
      </c>
      <c r="C73" s="88">
        <v>1.89908363992047</v>
      </c>
      <c r="D73" t="s">
        <v>773</v>
      </c>
    </row>
    <row r="74" spans="1:4" x14ac:dyDescent="0.35">
      <c r="A74" t="s">
        <v>774</v>
      </c>
      <c r="B74" t="s">
        <v>632</v>
      </c>
      <c r="C74" s="88">
        <v>1.87326553247366</v>
      </c>
      <c r="D74" t="s">
        <v>775</v>
      </c>
    </row>
    <row r="75" spans="1:4" x14ac:dyDescent="0.35">
      <c r="A75" t="s">
        <v>776</v>
      </c>
      <c r="B75" t="s">
        <v>626</v>
      </c>
      <c r="C75" s="88">
        <v>1.8623878249068999</v>
      </c>
      <c r="D75" t="s">
        <v>777</v>
      </c>
    </row>
    <row r="76" spans="1:4" x14ac:dyDescent="0.35">
      <c r="A76" t="s">
        <v>778</v>
      </c>
      <c r="B76" t="s">
        <v>779</v>
      </c>
      <c r="C76" s="88">
        <v>1.8623596034408101</v>
      </c>
      <c r="D76" t="s">
        <v>780</v>
      </c>
    </row>
    <row r="77" spans="1:4" x14ac:dyDescent="0.35">
      <c r="A77" t="s">
        <v>781</v>
      </c>
      <c r="B77" t="s">
        <v>782</v>
      </c>
      <c r="C77" s="88">
        <v>1.8612770782405701</v>
      </c>
      <c r="D77" t="s">
        <v>783</v>
      </c>
    </row>
    <row r="78" spans="1:4" x14ac:dyDescent="0.35">
      <c r="A78" t="s">
        <v>784</v>
      </c>
      <c r="B78" t="s">
        <v>626</v>
      </c>
      <c r="C78" s="88">
        <v>1.85819262026589</v>
      </c>
      <c r="D78" t="s">
        <v>785</v>
      </c>
    </row>
    <row r="79" spans="1:4" x14ac:dyDescent="0.35">
      <c r="A79" t="s">
        <v>786</v>
      </c>
      <c r="B79" t="s">
        <v>787</v>
      </c>
      <c r="C79" s="88">
        <v>1.8573474399743599</v>
      </c>
      <c r="D79" t="s">
        <v>788</v>
      </c>
    </row>
    <row r="80" spans="1:4" x14ac:dyDescent="0.35">
      <c r="A80" t="s">
        <v>789</v>
      </c>
      <c r="B80" t="s">
        <v>651</v>
      </c>
      <c r="C80" s="88">
        <v>1.8395656442093899</v>
      </c>
      <c r="D80" t="s">
        <v>790</v>
      </c>
    </row>
    <row r="81" spans="1:4" x14ac:dyDescent="0.35">
      <c r="A81" t="s">
        <v>791</v>
      </c>
      <c r="B81" t="s">
        <v>701</v>
      </c>
      <c r="C81" s="88">
        <v>1.8353191246479299</v>
      </c>
      <c r="D81" t="s">
        <v>792</v>
      </c>
    </row>
    <row r="82" spans="1:4" x14ac:dyDescent="0.35">
      <c r="A82" t="s">
        <v>793</v>
      </c>
      <c r="B82" t="s">
        <v>794</v>
      </c>
      <c r="C82" s="88">
        <v>1.8303607429255899</v>
      </c>
      <c r="D82" t="s">
        <v>795</v>
      </c>
    </row>
    <row r="83" spans="1:4" x14ac:dyDescent="0.35">
      <c r="A83" t="s">
        <v>796</v>
      </c>
      <c r="B83" t="s">
        <v>717</v>
      </c>
      <c r="C83" s="88">
        <v>1.82028808675667</v>
      </c>
      <c r="D83" t="s">
        <v>797</v>
      </c>
    </row>
    <row r="84" spans="1:4" x14ac:dyDescent="0.35">
      <c r="A84" t="s">
        <v>798</v>
      </c>
      <c r="B84" t="s">
        <v>782</v>
      </c>
      <c r="C84" s="88">
        <v>1.80485179803566</v>
      </c>
      <c r="D84" t="s">
        <v>799</v>
      </c>
    </row>
    <row r="85" spans="1:4" x14ac:dyDescent="0.35">
      <c r="A85" t="s">
        <v>800</v>
      </c>
      <c r="B85" t="s">
        <v>626</v>
      </c>
      <c r="C85" s="88">
        <v>1.80426631679097</v>
      </c>
      <c r="D85" t="s">
        <v>801</v>
      </c>
    </row>
    <row r="86" spans="1:4" x14ac:dyDescent="0.35">
      <c r="A86" t="s">
        <v>802</v>
      </c>
      <c r="B86" t="s">
        <v>603</v>
      </c>
      <c r="C86" s="88">
        <v>1.79483971330588</v>
      </c>
      <c r="D86" t="s">
        <v>803</v>
      </c>
    </row>
    <row r="87" spans="1:4" x14ac:dyDescent="0.35">
      <c r="A87" t="s">
        <v>804</v>
      </c>
      <c r="B87" t="s">
        <v>626</v>
      </c>
      <c r="C87" s="88">
        <v>1.7832441331153901</v>
      </c>
      <c r="D87" t="s">
        <v>805</v>
      </c>
    </row>
    <row r="88" spans="1:4" x14ac:dyDescent="0.35">
      <c r="A88" t="s">
        <v>806</v>
      </c>
      <c r="B88" t="s">
        <v>651</v>
      </c>
      <c r="C88" s="88">
        <v>1.77383452990526</v>
      </c>
      <c r="D88" t="s">
        <v>807</v>
      </c>
    </row>
    <row r="89" spans="1:4" x14ac:dyDescent="0.35">
      <c r="A89" t="s">
        <v>808</v>
      </c>
      <c r="B89" t="s">
        <v>809</v>
      </c>
      <c r="C89" s="88">
        <v>1.7729063477588201</v>
      </c>
      <c r="D89" t="s">
        <v>810</v>
      </c>
    </row>
    <row r="90" spans="1:4" x14ac:dyDescent="0.35">
      <c r="A90" t="s">
        <v>811</v>
      </c>
      <c r="B90" t="s">
        <v>651</v>
      </c>
      <c r="C90" s="88">
        <v>1.76788199766887</v>
      </c>
      <c r="D90" t="s">
        <v>812</v>
      </c>
    </row>
    <row r="91" spans="1:4" x14ac:dyDescent="0.35">
      <c r="A91" t="s">
        <v>813</v>
      </c>
      <c r="B91" t="s">
        <v>814</v>
      </c>
      <c r="C91" s="88">
        <v>1.7677575563461601</v>
      </c>
      <c r="D91" t="s">
        <v>815</v>
      </c>
    </row>
    <row r="92" spans="1:4" x14ac:dyDescent="0.35">
      <c r="A92" t="s">
        <v>816</v>
      </c>
      <c r="B92" t="s">
        <v>698</v>
      </c>
      <c r="C92" s="88">
        <v>1.7657846752083</v>
      </c>
      <c r="D92" t="s">
        <v>817</v>
      </c>
    </row>
    <row r="93" spans="1:4" x14ac:dyDescent="0.35">
      <c r="A93" t="s">
        <v>818</v>
      </c>
      <c r="B93" t="s">
        <v>819</v>
      </c>
      <c r="C93" s="88">
        <v>1.75590098747889</v>
      </c>
      <c r="D93" t="s">
        <v>820</v>
      </c>
    </row>
    <row r="94" spans="1:4" x14ac:dyDescent="0.35">
      <c r="A94" t="s">
        <v>821</v>
      </c>
      <c r="B94" t="s">
        <v>640</v>
      </c>
      <c r="C94" s="88">
        <v>1.75295824964203</v>
      </c>
      <c r="D94" t="s">
        <v>822</v>
      </c>
    </row>
    <row r="95" spans="1:4" x14ac:dyDescent="0.35">
      <c r="A95" t="s">
        <v>823</v>
      </c>
      <c r="B95" t="s">
        <v>824</v>
      </c>
      <c r="C95" s="88">
        <v>1.7294374542453701</v>
      </c>
      <c r="D95" t="s">
        <v>825</v>
      </c>
    </row>
    <row r="96" spans="1:4" x14ac:dyDescent="0.35">
      <c r="A96" t="s">
        <v>826</v>
      </c>
      <c r="B96" t="s">
        <v>618</v>
      </c>
      <c r="C96" s="88">
        <v>1.72728539193942</v>
      </c>
      <c r="D96" t="s">
        <v>827</v>
      </c>
    </row>
    <row r="97" spans="1:4" x14ac:dyDescent="0.35">
      <c r="A97" t="s">
        <v>828</v>
      </c>
      <c r="B97" t="s">
        <v>643</v>
      </c>
      <c r="C97" s="88">
        <v>1.7269899202290999</v>
      </c>
      <c r="D97" t="s">
        <v>829</v>
      </c>
    </row>
    <row r="98" spans="1:4" x14ac:dyDescent="0.35">
      <c r="A98" t="s">
        <v>830</v>
      </c>
      <c r="B98" t="s">
        <v>651</v>
      </c>
      <c r="C98" s="88">
        <v>1.72335545658311</v>
      </c>
      <c r="D98" t="s">
        <v>831</v>
      </c>
    </row>
    <row r="99" spans="1:4" x14ac:dyDescent="0.35">
      <c r="A99" t="s">
        <v>832</v>
      </c>
      <c r="B99" t="s">
        <v>609</v>
      </c>
      <c r="C99" s="88">
        <v>1.7215564759192199</v>
      </c>
      <c r="D99" t="s">
        <v>833</v>
      </c>
    </row>
    <row r="100" spans="1:4" x14ac:dyDescent="0.35">
      <c r="A100" t="s">
        <v>834</v>
      </c>
      <c r="B100" t="s">
        <v>612</v>
      </c>
      <c r="C100" s="88">
        <v>1.71812718722854</v>
      </c>
      <c r="D100" t="s">
        <v>835</v>
      </c>
    </row>
    <row r="101" spans="1:4" x14ac:dyDescent="0.35">
      <c r="A101" t="s">
        <v>836</v>
      </c>
      <c r="B101" t="s">
        <v>720</v>
      </c>
      <c r="C101" s="88">
        <v>1.6944520371543601</v>
      </c>
      <c r="D101" t="s">
        <v>837</v>
      </c>
    </row>
    <row r="102" spans="1:4" x14ac:dyDescent="0.35">
      <c r="A102" t="s">
        <v>838</v>
      </c>
      <c r="B102" t="s">
        <v>839</v>
      </c>
      <c r="C102" s="88">
        <v>1.6822299382368</v>
      </c>
      <c r="D102" t="s">
        <v>840</v>
      </c>
    </row>
    <row r="103" spans="1:4" x14ac:dyDescent="0.35">
      <c r="A103" t="s">
        <v>841</v>
      </c>
      <c r="B103" t="s">
        <v>609</v>
      </c>
      <c r="C103" s="88">
        <v>1.6815774154380501</v>
      </c>
      <c r="D103" t="s">
        <v>842</v>
      </c>
    </row>
    <row r="104" spans="1:4" x14ac:dyDescent="0.35">
      <c r="A104" t="s">
        <v>843</v>
      </c>
      <c r="B104" t="s">
        <v>609</v>
      </c>
      <c r="C104" s="88">
        <v>1.6775375128508201</v>
      </c>
      <c r="D104" t="s">
        <v>844</v>
      </c>
    </row>
    <row r="105" spans="1:4" x14ac:dyDescent="0.35">
      <c r="A105" t="s">
        <v>845</v>
      </c>
      <c r="B105" t="s">
        <v>615</v>
      </c>
      <c r="C105" s="88">
        <v>1.6762141713379499</v>
      </c>
      <c r="D105" t="s">
        <v>846</v>
      </c>
    </row>
    <row r="106" spans="1:4" x14ac:dyDescent="0.35">
      <c r="A106" t="s">
        <v>847</v>
      </c>
      <c r="B106" t="s">
        <v>824</v>
      </c>
      <c r="C106" s="88">
        <v>1.6733798979627701</v>
      </c>
      <c r="D106" t="s">
        <v>848</v>
      </c>
    </row>
    <row r="107" spans="1:4" x14ac:dyDescent="0.35">
      <c r="A107" t="s">
        <v>849</v>
      </c>
      <c r="B107" t="s">
        <v>640</v>
      </c>
      <c r="C107" s="88">
        <v>1.6663336134197799</v>
      </c>
      <c r="D107" t="s">
        <v>850</v>
      </c>
    </row>
    <row r="108" spans="1:4" x14ac:dyDescent="0.35">
      <c r="A108" t="s">
        <v>851</v>
      </c>
      <c r="B108" t="s">
        <v>651</v>
      </c>
      <c r="C108" s="88">
        <v>1.6543711753464601</v>
      </c>
      <c r="D108" t="s">
        <v>852</v>
      </c>
    </row>
    <row r="109" spans="1:4" x14ac:dyDescent="0.35">
      <c r="A109" t="s">
        <v>853</v>
      </c>
      <c r="B109" t="s">
        <v>612</v>
      </c>
      <c r="C109" s="88">
        <v>1.6497708194380201</v>
      </c>
      <c r="D109" t="s">
        <v>854</v>
      </c>
    </row>
    <row r="110" spans="1:4" x14ac:dyDescent="0.35">
      <c r="A110" t="s">
        <v>855</v>
      </c>
      <c r="B110" t="s">
        <v>603</v>
      </c>
      <c r="C110" s="88">
        <v>1.63744519228658</v>
      </c>
      <c r="D110" t="s">
        <v>856</v>
      </c>
    </row>
    <row r="111" spans="1:4" x14ac:dyDescent="0.35">
      <c r="A111" t="s">
        <v>857</v>
      </c>
      <c r="B111" t="s">
        <v>615</v>
      </c>
      <c r="C111" s="88">
        <v>1.63672578484149</v>
      </c>
      <c r="D111" t="s">
        <v>858</v>
      </c>
    </row>
    <row r="112" spans="1:4" x14ac:dyDescent="0.35">
      <c r="A112" t="s">
        <v>859</v>
      </c>
      <c r="B112" t="s">
        <v>730</v>
      </c>
      <c r="C112" s="88">
        <v>1.6279408453225199</v>
      </c>
      <c r="D112" t="s">
        <v>860</v>
      </c>
    </row>
    <row r="113" spans="1:4" x14ac:dyDescent="0.35">
      <c r="A113" t="s">
        <v>861</v>
      </c>
      <c r="B113" t="s">
        <v>629</v>
      </c>
      <c r="C113" s="88">
        <v>1.6249674469479201</v>
      </c>
      <c r="D113" t="s">
        <v>862</v>
      </c>
    </row>
    <row r="114" spans="1:4" x14ac:dyDescent="0.35">
      <c r="A114" t="s">
        <v>863</v>
      </c>
      <c r="B114" t="s">
        <v>864</v>
      </c>
      <c r="C114" s="88">
        <v>1.61888845501112</v>
      </c>
      <c r="D114" t="s">
        <v>865</v>
      </c>
    </row>
    <row r="115" spans="1:4" x14ac:dyDescent="0.35">
      <c r="A115" t="s">
        <v>866</v>
      </c>
      <c r="B115" t="s">
        <v>717</v>
      </c>
      <c r="C115" s="88">
        <v>1.61097407014375</v>
      </c>
      <c r="D115" t="s">
        <v>867</v>
      </c>
    </row>
    <row r="116" spans="1:4" x14ac:dyDescent="0.35">
      <c r="A116" t="s">
        <v>868</v>
      </c>
      <c r="B116" t="s">
        <v>701</v>
      </c>
      <c r="C116" s="88">
        <v>1.6034994407515899</v>
      </c>
      <c r="D116" t="s">
        <v>869</v>
      </c>
    </row>
    <row r="117" spans="1:4" x14ac:dyDescent="0.35">
      <c r="A117" t="s">
        <v>870</v>
      </c>
      <c r="B117" t="s">
        <v>871</v>
      </c>
      <c r="C117" s="88">
        <v>1.5894857476434801</v>
      </c>
      <c r="D117" t="s">
        <v>872</v>
      </c>
    </row>
    <row r="118" spans="1:4" x14ac:dyDescent="0.35">
      <c r="A118" t="s">
        <v>873</v>
      </c>
      <c r="B118" t="s">
        <v>874</v>
      </c>
      <c r="C118" s="88">
        <v>1.5882639425285301</v>
      </c>
      <c r="D118" t="s">
        <v>875</v>
      </c>
    </row>
    <row r="119" spans="1:4" x14ac:dyDescent="0.35">
      <c r="A119" t="s">
        <v>876</v>
      </c>
      <c r="B119" t="s">
        <v>609</v>
      </c>
      <c r="C119" s="88">
        <v>1.58169711758233</v>
      </c>
      <c r="D119" t="s">
        <v>877</v>
      </c>
    </row>
    <row r="120" spans="1:4" x14ac:dyDescent="0.35">
      <c r="A120" t="s">
        <v>878</v>
      </c>
      <c r="B120" t="s">
        <v>698</v>
      </c>
      <c r="C120" s="88">
        <v>1.5651072596937601</v>
      </c>
      <c r="D120" t="s">
        <v>879</v>
      </c>
    </row>
    <row r="121" spans="1:4" x14ac:dyDescent="0.35">
      <c r="A121" t="s">
        <v>880</v>
      </c>
      <c r="B121" t="s">
        <v>753</v>
      </c>
      <c r="C121" s="88">
        <v>1.54721460109097</v>
      </c>
      <c r="D121" t="s">
        <v>881</v>
      </c>
    </row>
    <row r="122" spans="1:4" x14ac:dyDescent="0.35">
      <c r="A122" t="s">
        <v>882</v>
      </c>
      <c r="B122" t="s">
        <v>883</v>
      </c>
      <c r="C122" s="88">
        <v>1.54625815886138</v>
      </c>
      <c r="D122" t="s">
        <v>884</v>
      </c>
    </row>
    <row r="123" spans="1:4" x14ac:dyDescent="0.35">
      <c r="A123" t="s">
        <v>885</v>
      </c>
      <c r="B123" t="s">
        <v>758</v>
      </c>
      <c r="C123" s="88">
        <v>1.5459753500776601</v>
      </c>
      <c r="D123" t="s">
        <v>886</v>
      </c>
    </row>
    <row r="124" spans="1:4" x14ac:dyDescent="0.35">
      <c r="A124" t="s">
        <v>887</v>
      </c>
      <c r="B124" t="s">
        <v>871</v>
      </c>
      <c r="C124" s="88">
        <v>1.52430536015291</v>
      </c>
      <c r="D124" t="s">
        <v>888</v>
      </c>
    </row>
    <row r="125" spans="1:4" x14ac:dyDescent="0.35">
      <c r="A125" t="s">
        <v>889</v>
      </c>
      <c r="B125" t="s">
        <v>704</v>
      </c>
      <c r="C125" s="88">
        <v>1.5196320179681</v>
      </c>
      <c r="D125" t="s">
        <v>890</v>
      </c>
    </row>
    <row r="126" spans="1:4" x14ac:dyDescent="0.35">
      <c r="A126" t="s">
        <v>891</v>
      </c>
      <c r="B126" t="s">
        <v>753</v>
      </c>
      <c r="C126" s="88">
        <v>1.5123088709161501</v>
      </c>
      <c r="D126" t="s">
        <v>892</v>
      </c>
    </row>
    <row r="127" spans="1:4" x14ac:dyDescent="0.35">
      <c r="A127" t="s">
        <v>893</v>
      </c>
      <c r="B127" t="s">
        <v>651</v>
      </c>
      <c r="C127" s="88">
        <v>1.5113252032419899</v>
      </c>
      <c r="D127" t="s">
        <v>894</v>
      </c>
    </row>
    <row r="128" spans="1:4" x14ac:dyDescent="0.35">
      <c r="A128" t="s">
        <v>895</v>
      </c>
      <c r="B128" t="s">
        <v>779</v>
      </c>
      <c r="C128" s="88">
        <v>1.5067606808211</v>
      </c>
      <c r="D128" t="s">
        <v>896</v>
      </c>
    </row>
    <row r="129" spans="1:4" x14ac:dyDescent="0.35">
      <c r="A129" t="s">
        <v>897</v>
      </c>
      <c r="B129" t="s">
        <v>609</v>
      </c>
      <c r="C129" s="88">
        <v>1.5061195924664399</v>
      </c>
      <c r="D129" t="s">
        <v>898</v>
      </c>
    </row>
    <row r="130" spans="1:4" x14ac:dyDescent="0.35">
      <c r="A130" t="s">
        <v>899</v>
      </c>
      <c r="B130" t="s">
        <v>720</v>
      </c>
      <c r="C130" s="88">
        <v>1.5041582641704401</v>
      </c>
      <c r="D130" t="s">
        <v>900</v>
      </c>
    </row>
    <row r="131" spans="1:4" x14ac:dyDescent="0.35">
      <c r="A131" t="s">
        <v>901</v>
      </c>
      <c r="B131" t="s">
        <v>902</v>
      </c>
      <c r="C131" s="88">
        <v>1.4963443161773999</v>
      </c>
      <c r="D131" t="s">
        <v>903</v>
      </c>
    </row>
    <row r="132" spans="1:4" x14ac:dyDescent="0.35">
      <c r="A132" t="s">
        <v>904</v>
      </c>
      <c r="B132" t="s">
        <v>701</v>
      </c>
      <c r="C132" s="88">
        <v>1.49128942365088</v>
      </c>
      <c r="D132" t="s">
        <v>905</v>
      </c>
    </row>
    <row r="133" spans="1:4" x14ac:dyDescent="0.35">
      <c r="A133" t="s">
        <v>906</v>
      </c>
      <c r="B133" t="s">
        <v>712</v>
      </c>
      <c r="C133" s="88">
        <v>1.48438113168498</v>
      </c>
      <c r="D133" t="s">
        <v>907</v>
      </c>
    </row>
    <row r="134" spans="1:4" x14ac:dyDescent="0.35">
      <c r="A134" t="s">
        <v>908</v>
      </c>
      <c r="B134" t="s">
        <v>674</v>
      </c>
      <c r="C134" s="88">
        <v>1.4800038222081899</v>
      </c>
      <c r="D134" t="s">
        <v>909</v>
      </c>
    </row>
    <row r="135" spans="1:4" x14ac:dyDescent="0.35">
      <c r="A135" t="s">
        <v>910</v>
      </c>
      <c r="B135" t="s">
        <v>701</v>
      </c>
      <c r="C135" s="88">
        <v>1.4747430169570499</v>
      </c>
      <c r="D135" t="s">
        <v>911</v>
      </c>
    </row>
    <row r="136" spans="1:4" x14ac:dyDescent="0.35">
      <c r="A136" t="s">
        <v>912</v>
      </c>
      <c r="B136" t="s">
        <v>640</v>
      </c>
      <c r="C136" s="88">
        <v>1.4740718535187201</v>
      </c>
      <c r="D136" t="s">
        <v>913</v>
      </c>
    </row>
    <row r="137" spans="1:4" x14ac:dyDescent="0.35">
      <c r="A137" t="s">
        <v>914</v>
      </c>
      <c r="B137" t="s">
        <v>701</v>
      </c>
      <c r="C137" s="88">
        <v>1.46855915533383</v>
      </c>
      <c r="D137" t="s">
        <v>915</v>
      </c>
    </row>
    <row r="138" spans="1:4" x14ac:dyDescent="0.35">
      <c r="A138" t="s">
        <v>916</v>
      </c>
      <c r="B138" t="s">
        <v>917</v>
      </c>
      <c r="C138" s="88">
        <v>1.45360824773426</v>
      </c>
      <c r="D138" t="s">
        <v>918</v>
      </c>
    </row>
    <row r="139" spans="1:4" x14ac:dyDescent="0.35">
      <c r="A139" t="s">
        <v>919</v>
      </c>
      <c r="B139" t="s">
        <v>753</v>
      </c>
      <c r="C139" s="88">
        <v>1.44741513926646</v>
      </c>
      <c r="D139" t="s">
        <v>920</v>
      </c>
    </row>
    <row r="140" spans="1:4" x14ac:dyDescent="0.35">
      <c r="A140" t="s">
        <v>921</v>
      </c>
      <c r="B140" t="s">
        <v>922</v>
      </c>
      <c r="C140" s="88">
        <v>1.44121639289077</v>
      </c>
      <c r="D140" t="s">
        <v>923</v>
      </c>
    </row>
    <row r="141" spans="1:4" x14ac:dyDescent="0.35">
      <c r="A141" t="s">
        <v>924</v>
      </c>
      <c r="B141" t="s">
        <v>695</v>
      </c>
      <c r="C141" s="88">
        <v>1.42765533764894</v>
      </c>
      <c r="D141" t="s">
        <v>925</v>
      </c>
    </row>
    <row r="142" spans="1:4" x14ac:dyDescent="0.35">
      <c r="A142" t="s">
        <v>926</v>
      </c>
      <c r="B142" t="s">
        <v>927</v>
      </c>
      <c r="C142" s="88">
        <v>1.4272589528631801</v>
      </c>
      <c r="D142" t="s">
        <v>928</v>
      </c>
    </row>
    <row r="143" spans="1:4" x14ac:dyDescent="0.35">
      <c r="A143" t="s">
        <v>929</v>
      </c>
      <c r="B143" t="s">
        <v>609</v>
      </c>
      <c r="C143" s="88">
        <v>1.4192100168824</v>
      </c>
      <c r="D143" t="s">
        <v>930</v>
      </c>
    </row>
    <row r="144" spans="1:4" x14ac:dyDescent="0.35">
      <c r="A144" t="s">
        <v>931</v>
      </c>
      <c r="B144" t="s">
        <v>609</v>
      </c>
      <c r="C144" s="88">
        <v>1.40966842484086</v>
      </c>
      <c r="D144" t="s">
        <v>932</v>
      </c>
    </row>
    <row r="145" spans="1:4" x14ac:dyDescent="0.35">
      <c r="A145" t="s">
        <v>933</v>
      </c>
      <c r="B145" t="s">
        <v>779</v>
      </c>
      <c r="C145" s="88">
        <v>1.4009518434203601</v>
      </c>
      <c r="D145" t="s">
        <v>934</v>
      </c>
    </row>
    <row r="146" spans="1:4" x14ac:dyDescent="0.35">
      <c r="A146" t="s">
        <v>935</v>
      </c>
      <c r="B146" t="s">
        <v>609</v>
      </c>
      <c r="C146" s="88">
        <v>1.3966275567030499</v>
      </c>
      <c r="D146" t="s">
        <v>936</v>
      </c>
    </row>
    <row r="147" spans="1:4" x14ac:dyDescent="0.35">
      <c r="A147" t="s">
        <v>937</v>
      </c>
      <c r="B147" t="s">
        <v>938</v>
      </c>
      <c r="C147" s="88">
        <v>1.39290723459493</v>
      </c>
      <c r="D147" t="s">
        <v>939</v>
      </c>
    </row>
    <row r="148" spans="1:4" x14ac:dyDescent="0.35">
      <c r="A148" t="s">
        <v>940</v>
      </c>
      <c r="B148" t="s">
        <v>779</v>
      </c>
      <c r="C148" s="88">
        <v>1.3905679330605401</v>
      </c>
      <c r="D148" t="s">
        <v>941</v>
      </c>
    </row>
    <row r="149" spans="1:4" x14ac:dyDescent="0.35">
      <c r="A149" t="s">
        <v>942</v>
      </c>
      <c r="B149" t="s">
        <v>615</v>
      </c>
      <c r="C149" s="88">
        <v>1.37833779451493</v>
      </c>
      <c r="D149" t="s">
        <v>943</v>
      </c>
    </row>
    <row r="150" spans="1:4" x14ac:dyDescent="0.35">
      <c r="A150" t="s">
        <v>944</v>
      </c>
      <c r="B150" t="s">
        <v>665</v>
      </c>
      <c r="C150" s="88">
        <v>1.3685973546454899</v>
      </c>
      <c r="D150" t="s">
        <v>945</v>
      </c>
    </row>
    <row r="151" spans="1:4" x14ac:dyDescent="0.35">
      <c r="A151" t="s">
        <v>946</v>
      </c>
      <c r="B151" t="s">
        <v>662</v>
      </c>
      <c r="C151" s="88">
        <v>1.3616332428876099</v>
      </c>
      <c r="D151" t="s">
        <v>947</v>
      </c>
    </row>
    <row r="152" spans="1:4" x14ac:dyDescent="0.35">
      <c r="A152" t="s">
        <v>948</v>
      </c>
      <c r="B152" t="s">
        <v>824</v>
      </c>
      <c r="C152" s="88">
        <v>1.3532754966165501</v>
      </c>
      <c r="D152" t="s">
        <v>949</v>
      </c>
    </row>
    <row r="153" spans="1:4" x14ac:dyDescent="0.35">
      <c r="A153" t="s">
        <v>950</v>
      </c>
      <c r="B153" t="s">
        <v>662</v>
      </c>
      <c r="C153" s="88">
        <v>1.35313187678469</v>
      </c>
      <c r="D153" t="s">
        <v>951</v>
      </c>
    </row>
    <row r="154" spans="1:4" x14ac:dyDescent="0.35">
      <c r="A154" t="s">
        <v>952</v>
      </c>
      <c r="B154" t="s">
        <v>953</v>
      </c>
      <c r="C154" s="88">
        <v>1.33745879314853</v>
      </c>
      <c r="D154" t="s">
        <v>954</v>
      </c>
    </row>
    <row r="155" spans="1:4" x14ac:dyDescent="0.35">
      <c r="A155" t="s">
        <v>955</v>
      </c>
      <c r="B155" t="s">
        <v>779</v>
      </c>
      <c r="C155" s="88">
        <v>1.3318833010909501</v>
      </c>
      <c r="D155" t="s">
        <v>956</v>
      </c>
    </row>
    <row r="156" spans="1:4" x14ac:dyDescent="0.35">
      <c r="A156" t="s">
        <v>957</v>
      </c>
      <c r="B156" t="s">
        <v>635</v>
      </c>
      <c r="C156" s="88">
        <v>1.32507102490963</v>
      </c>
      <c r="D156" t="s">
        <v>958</v>
      </c>
    </row>
    <row r="157" spans="1:4" x14ac:dyDescent="0.35">
      <c r="A157" t="s">
        <v>959</v>
      </c>
      <c r="B157" t="s">
        <v>960</v>
      </c>
      <c r="C157" s="88">
        <v>1.3222239196552099</v>
      </c>
      <c r="D157" t="s">
        <v>961</v>
      </c>
    </row>
    <row r="158" spans="1:4" x14ac:dyDescent="0.35">
      <c r="A158" t="s">
        <v>962</v>
      </c>
      <c r="B158" t="s">
        <v>623</v>
      </c>
      <c r="C158" s="88">
        <v>1.3184311143248399</v>
      </c>
      <c r="D158" t="s">
        <v>963</v>
      </c>
    </row>
    <row r="159" spans="1:4" x14ac:dyDescent="0.35">
      <c r="A159" t="s">
        <v>964</v>
      </c>
      <c r="B159" t="s">
        <v>609</v>
      </c>
      <c r="C159" s="88">
        <v>1.31365574535239</v>
      </c>
      <c r="D159" t="s">
        <v>965</v>
      </c>
    </row>
    <row r="160" spans="1:4" x14ac:dyDescent="0.35">
      <c r="A160" t="s">
        <v>966</v>
      </c>
      <c r="B160" t="s">
        <v>662</v>
      </c>
      <c r="C160" s="88">
        <v>1.31140891693096</v>
      </c>
      <c r="D160" t="s">
        <v>967</v>
      </c>
    </row>
    <row r="161" spans="1:4" x14ac:dyDescent="0.35">
      <c r="A161" t="s">
        <v>968</v>
      </c>
      <c r="B161" t="s">
        <v>902</v>
      </c>
      <c r="C161" s="88">
        <v>1.3096220619347301</v>
      </c>
      <c r="D161" t="s">
        <v>969</v>
      </c>
    </row>
    <row r="162" spans="1:4" x14ac:dyDescent="0.35">
      <c r="A162" t="s">
        <v>970</v>
      </c>
      <c r="B162" t="s">
        <v>902</v>
      </c>
      <c r="C162" s="88">
        <v>1.30105965499302</v>
      </c>
      <c r="D162" t="s">
        <v>971</v>
      </c>
    </row>
    <row r="163" spans="1:4" x14ac:dyDescent="0.35">
      <c r="A163" t="s">
        <v>972</v>
      </c>
      <c r="B163" t="s">
        <v>717</v>
      </c>
      <c r="C163" s="88">
        <v>1.2845713225248401</v>
      </c>
      <c r="D163" t="s">
        <v>973</v>
      </c>
    </row>
    <row r="164" spans="1:4" x14ac:dyDescent="0.35">
      <c r="A164" t="s">
        <v>974</v>
      </c>
      <c r="B164" t="s">
        <v>975</v>
      </c>
      <c r="C164" s="88">
        <v>1.2805522266742799</v>
      </c>
      <c r="D164" t="s">
        <v>976</v>
      </c>
    </row>
    <row r="165" spans="1:4" x14ac:dyDescent="0.35">
      <c r="A165" t="s">
        <v>977</v>
      </c>
      <c r="B165" t="s">
        <v>758</v>
      </c>
      <c r="C165" s="88">
        <v>1.2779100992356101</v>
      </c>
      <c r="D165" t="s">
        <v>978</v>
      </c>
    </row>
    <row r="166" spans="1:4" x14ac:dyDescent="0.35">
      <c r="A166" t="s">
        <v>979</v>
      </c>
      <c r="B166" t="s">
        <v>980</v>
      </c>
      <c r="C166" s="88">
        <v>1.2763989270665299</v>
      </c>
      <c r="D166" t="s">
        <v>981</v>
      </c>
    </row>
    <row r="167" spans="1:4" x14ac:dyDescent="0.35">
      <c r="A167" t="s">
        <v>982</v>
      </c>
      <c r="B167" t="s">
        <v>609</v>
      </c>
      <c r="C167" s="88">
        <v>1.2692014783813801</v>
      </c>
      <c r="D167" t="s">
        <v>983</v>
      </c>
    </row>
    <row r="168" spans="1:4" x14ac:dyDescent="0.35">
      <c r="A168" t="s">
        <v>984</v>
      </c>
      <c r="B168" t="s">
        <v>615</v>
      </c>
      <c r="C168" s="88">
        <v>1.2627884623314301</v>
      </c>
      <c r="D168" t="s">
        <v>985</v>
      </c>
    </row>
    <row r="169" spans="1:4" x14ac:dyDescent="0.35">
      <c r="A169" t="s">
        <v>986</v>
      </c>
      <c r="B169" t="s">
        <v>674</v>
      </c>
      <c r="C169" s="88">
        <v>1.2600773616763401</v>
      </c>
      <c r="D169" t="s">
        <v>987</v>
      </c>
    </row>
    <row r="170" spans="1:4" x14ac:dyDescent="0.35">
      <c r="A170" t="s">
        <v>988</v>
      </c>
      <c r="B170" t="s">
        <v>989</v>
      </c>
      <c r="C170" s="88">
        <v>1.2580713549676701</v>
      </c>
      <c r="D170" t="s">
        <v>990</v>
      </c>
    </row>
    <row r="171" spans="1:4" x14ac:dyDescent="0.35">
      <c r="A171" t="s">
        <v>991</v>
      </c>
      <c r="B171" t="s">
        <v>992</v>
      </c>
      <c r="C171" s="88">
        <v>1.2571613101822601</v>
      </c>
      <c r="D171" t="s">
        <v>993</v>
      </c>
    </row>
    <row r="172" spans="1:4" x14ac:dyDescent="0.35">
      <c r="A172" t="s">
        <v>994</v>
      </c>
      <c r="B172" t="s">
        <v>839</v>
      </c>
      <c r="C172" s="88">
        <v>1.2528392071098899</v>
      </c>
      <c r="D172" t="s">
        <v>995</v>
      </c>
    </row>
    <row r="173" spans="1:4" x14ac:dyDescent="0.35">
      <c r="A173" t="s">
        <v>996</v>
      </c>
      <c r="B173" t="s">
        <v>997</v>
      </c>
      <c r="C173" s="88">
        <v>1.24870388221229</v>
      </c>
      <c r="D173" t="s">
        <v>998</v>
      </c>
    </row>
    <row r="174" spans="1:4" x14ac:dyDescent="0.35">
      <c r="A174" t="s">
        <v>999</v>
      </c>
      <c r="B174" t="s">
        <v>779</v>
      </c>
      <c r="C174" s="88">
        <v>1.24857756685931</v>
      </c>
      <c r="D174" t="s">
        <v>1000</v>
      </c>
    </row>
    <row r="175" spans="1:4" x14ac:dyDescent="0.35">
      <c r="A175" t="s">
        <v>1001</v>
      </c>
      <c r="B175" t="s">
        <v>626</v>
      </c>
      <c r="C175" s="88">
        <v>1.2431038740458999</v>
      </c>
      <c r="D175" t="s">
        <v>1002</v>
      </c>
    </row>
    <row r="176" spans="1:4" x14ac:dyDescent="0.35">
      <c r="A176" t="s">
        <v>1003</v>
      </c>
      <c r="B176" t="s">
        <v>609</v>
      </c>
      <c r="C176" s="88">
        <v>1.24262770807011</v>
      </c>
      <c r="D176" t="s">
        <v>1004</v>
      </c>
    </row>
    <row r="177" spans="1:4" x14ac:dyDescent="0.35">
      <c r="A177" t="s">
        <v>1005</v>
      </c>
      <c r="B177" t="s">
        <v>730</v>
      </c>
      <c r="C177" s="88">
        <v>1.2357310277634199</v>
      </c>
      <c r="D177" t="s">
        <v>1006</v>
      </c>
    </row>
    <row r="178" spans="1:4" x14ac:dyDescent="0.35">
      <c r="A178" t="s">
        <v>1007</v>
      </c>
      <c r="B178" t="s">
        <v>609</v>
      </c>
      <c r="C178" s="88">
        <v>1.2333358508783101</v>
      </c>
      <c r="D178" t="s">
        <v>1008</v>
      </c>
    </row>
    <row r="179" spans="1:4" x14ac:dyDescent="0.35">
      <c r="A179" t="s">
        <v>1009</v>
      </c>
      <c r="B179" t="s">
        <v>609</v>
      </c>
      <c r="C179" s="88">
        <v>1.23044648529763</v>
      </c>
      <c r="D179" t="s">
        <v>1010</v>
      </c>
    </row>
    <row r="180" spans="1:4" x14ac:dyDescent="0.35">
      <c r="A180" t="s">
        <v>1011</v>
      </c>
      <c r="B180" t="s">
        <v>609</v>
      </c>
      <c r="C180" s="88">
        <v>1.2285763861812899</v>
      </c>
      <c r="D180" t="s">
        <v>1012</v>
      </c>
    </row>
    <row r="181" spans="1:4" x14ac:dyDescent="0.35">
      <c r="A181" t="s">
        <v>1013</v>
      </c>
      <c r="B181" t="s">
        <v>1014</v>
      </c>
      <c r="C181" s="88">
        <v>1.20735867273375</v>
      </c>
      <c r="D181" t="s">
        <v>1015</v>
      </c>
    </row>
    <row r="182" spans="1:4" x14ac:dyDescent="0.35">
      <c r="A182" t="s">
        <v>1016</v>
      </c>
      <c r="B182" t="s">
        <v>632</v>
      </c>
      <c r="C182" s="88">
        <v>1.2044172301637299</v>
      </c>
      <c r="D182" t="s">
        <v>1017</v>
      </c>
    </row>
    <row r="183" spans="1:4" x14ac:dyDescent="0.35">
      <c r="A183" t="s">
        <v>1018</v>
      </c>
      <c r="B183" t="s">
        <v>723</v>
      </c>
      <c r="C183" s="88">
        <v>1.2037179153475399</v>
      </c>
      <c r="D183" t="s">
        <v>1019</v>
      </c>
    </row>
    <row r="184" spans="1:4" x14ac:dyDescent="0.35">
      <c r="A184" t="s">
        <v>1020</v>
      </c>
      <c r="B184" t="s">
        <v>609</v>
      </c>
      <c r="C184" s="88">
        <v>1.2027577389189901</v>
      </c>
      <c r="D184" t="s">
        <v>1021</v>
      </c>
    </row>
    <row r="185" spans="1:4" x14ac:dyDescent="0.35">
      <c r="A185" t="s">
        <v>1022</v>
      </c>
      <c r="B185" t="s">
        <v>1014</v>
      </c>
      <c r="C185" s="88">
        <v>1.1913988320373701</v>
      </c>
      <c r="D185" t="s">
        <v>1023</v>
      </c>
    </row>
    <row r="186" spans="1:4" x14ac:dyDescent="0.35">
      <c r="A186" t="s">
        <v>1024</v>
      </c>
      <c r="B186" t="s">
        <v>701</v>
      </c>
      <c r="C186" s="88">
        <v>1.18944148514879</v>
      </c>
      <c r="D186" t="s">
        <v>1025</v>
      </c>
    </row>
    <row r="187" spans="1:4" x14ac:dyDescent="0.35">
      <c r="A187" t="s">
        <v>1026</v>
      </c>
      <c r="B187" t="s">
        <v>1027</v>
      </c>
      <c r="C187" s="88">
        <v>1.1890730728435801</v>
      </c>
      <c r="D187" t="s">
        <v>1028</v>
      </c>
    </row>
    <row r="188" spans="1:4" x14ac:dyDescent="0.35">
      <c r="A188" t="s">
        <v>1029</v>
      </c>
      <c r="B188" t="s">
        <v>992</v>
      </c>
      <c r="C188" s="88">
        <v>1.1888857909263499</v>
      </c>
      <c r="D188" t="s">
        <v>1030</v>
      </c>
    </row>
    <row r="189" spans="1:4" x14ac:dyDescent="0.35">
      <c r="A189" t="s">
        <v>1031</v>
      </c>
      <c r="B189" t="s">
        <v>635</v>
      </c>
      <c r="C189" s="88">
        <v>1.1858845639040001</v>
      </c>
      <c r="D189" t="s">
        <v>1032</v>
      </c>
    </row>
    <row r="190" spans="1:4" x14ac:dyDescent="0.35">
      <c r="A190" t="s">
        <v>1033</v>
      </c>
      <c r="B190" t="s">
        <v>612</v>
      </c>
      <c r="C190" s="88">
        <v>1.1768998096705501</v>
      </c>
      <c r="D190" t="s">
        <v>1034</v>
      </c>
    </row>
    <row r="191" spans="1:4" x14ac:dyDescent="0.35">
      <c r="A191" t="s">
        <v>1035</v>
      </c>
      <c r="B191" t="s">
        <v>758</v>
      </c>
      <c r="C191" s="88">
        <v>1.17616139398444</v>
      </c>
      <c r="D191" t="s">
        <v>1036</v>
      </c>
    </row>
    <row r="192" spans="1:4" x14ac:dyDescent="0.35">
      <c r="A192" t="s">
        <v>1037</v>
      </c>
      <c r="B192" t="s">
        <v>618</v>
      </c>
      <c r="C192" s="88">
        <v>1.1725585901337401</v>
      </c>
      <c r="D192" t="s">
        <v>1038</v>
      </c>
    </row>
    <row r="193" spans="1:4" x14ac:dyDescent="0.35">
      <c r="A193" t="s">
        <v>1039</v>
      </c>
      <c r="B193" t="s">
        <v>1040</v>
      </c>
      <c r="C193" s="88">
        <v>1.1714533641153799</v>
      </c>
      <c r="D193" t="s">
        <v>1041</v>
      </c>
    </row>
    <row r="194" spans="1:4" x14ac:dyDescent="0.35">
      <c r="A194" t="s">
        <v>1042</v>
      </c>
      <c r="B194" t="s">
        <v>779</v>
      </c>
      <c r="C194" s="88">
        <v>1.1582738687996701</v>
      </c>
      <c r="D194" t="s">
        <v>1043</v>
      </c>
    </row>
    <row r="195" spans="1:4" x14ac:dyDescent="0.35">
      <c r="A195" t="s">
        <v>1044</v>
      </c>
      <c r="B195" t="s">
        <v>646</v>
      </c>
      <c r="C195" s="88">
        <v>1.1570491099433</v>
      </c>
      <c r="D195" t="s">
        <v>1045</v>
      </c>
    </row>
    <row r="196" spans="1:4" x14ac:dyDescent="0.35">
      <c r="A196" t="s">
        <v>1046</v>
      </c>
      <c r="B196" t="s">
        <v>662</v>
      </c>
      <c r="C196" s="88">
        <v>1.1557557930104001</v>
      </c>
      <c r="D196" t="s">
        <v>1047</v>
      </c>
    </row>
    <row r="197" spans="1:4" x14ac:dyDescent="0.35">
      <c r="A197" t="s">
        <v>1048</v>
      </c>
      <c r="B197" t="s">
        <v>779</v>
      </c>
      <c r="C197" s="88">
        <v>1.1546460355129899</v>
      </c>
      <c r="D197" t="s">
        <v>1049</v>
      </c>
    </row>
    <row r="198" spans="1:4" x14ac:dyDescent="0.35">
      <c r="A198" t="s">
        <v>1050</v>
      </c>
      <c r="B198" t="s">
        <v>632</v>
      </c>
      <c r="C198" s="88">
        <v>1.1508230297176201</v>
      </c>
      <c r="D198" t="s">
        <v>1051</v>
      </c>
    </row>
    <row r="199" spans="1:4" x14ac:dyDescent="0.35">
      <c r="A199" t="s">
        <v>1052</v>
      </c>
      <c r="B199" t="s">
        <v>814</v>
      </c>
      <c r="C199" s="88">
        <v>1.1480621428194699</v>
      </c>
      <c r="D199" t="s">
        <v>1053</v>
      </c>
    </row>
    <row r="200" spans="1:4" x14ac:dyDescent="0.35">
      <c r="A200" t="s">
        <v>1054</v>
      </c>
      <c r="B200" t="s">
        <v>600</v>
      </c>
      <c r="C200" s="88">
        <v>1.1353036965374901</v>
      </c>
      <c r="D200" t="s">
        <v>1055</v>
      </c>
    </row>
    <row r="201" spans="1:4" x14ac:dyDescent="0.35">
      <c r="A201" t="s">
        <v>1056</v>
      </c>
      <c r="B201" t="s">
        <v>720</v>
      </c>
      <c r="C201" s="88">
        <v>1.13362719693117</v>
      </c>
      <c r="D201" t="s">
        <v>1057</v>
      </c>
    </row>
    <row r="202" spans="1:4" x14ac:dyDescent="0.35">
      <c r="A202" t="s">
        <v>1058</v>
      </c>
      <c r="B202" t="s">
        <v>701</v>
      </c>
      <c r="C202" s="88">
        <v>1.1277716263633399</v>
      </c>
      <c r="D202" t="s">
        <v>1059</v>
      </c>
    </row>
    <row r="203" spans="1:4" x14ac:dyDescent="0.35">
      <c r="A203" t="s">
        <v>1060</v>
      </c>
      <c r="B203" t="s">
        <v>1061</v>
      </c>
      <c r="C203" s="88">
        <v>1.12409419294794</v>
      </c>
      <c r="D203" t="s">
        <v>1062</v>
      </c>
    </row>
    <row r="204" spans="1:4" x14ac:dyDescent="0.35">
      <c r="A204" t="s">
        <v>1063</v>
      </c>
      <c r="B204" t="s">
        <v>609</v>
      </c>
      <c r="C204" s="88">
        <v>1.1234636402218301</v>
      </c>
      <c r="D204" t="s">
        <v>1064</v>
      </c>
    </row>
    <row r="205" spans="1:4" x14ac:dyDescent="0.35">
      <c r="A205" t="s">
        <v>1065</v>
      </c>
      <c r="B205" t="s">
        <v>997</v>
      </c>
      <c r="C205" s="88">
        <v>1.12314346507452</v>
      </c>
      <c r="D205" t="s">
        <v>1066</v>
      </c>
    </row>
    <row r="206" spans="1:4" x14ac:dyDescent="0.35">
      <c r="A206" t="s">
        <v>1067</v>
      </c>
      <c r="B206" t="s">
        <v>626</v>
      </c>
      <c r="C206" s="88">
        <v>1.1217342893926201</v>
      </c>
      <c r="D206" t="s">
        <v>1068</v>
      </c>
    </row>
    <row r="207" spans="1:4" x14ac:dyDescent="0.35">
      <c r="A207" t="s">
        <v>1069</v>
      </c>
      <c r="B207" t="s">
        <v>753</v>
      </c>
      <c r="C207" s="88">
        <v>1.1215189292095999</v>
      </c>
      <c r="D207" t="s">
        <v>1070</v>
      </c>
    </row>
    <row r="208" spans="1:4" x14ac:dyDescent="0.35">
      <c r="A208" t="s">
        <v>1071</v>
      </c>
      <c r="B208" t="s">
        <v>618</v>
      </c>
      <c r="C208" s="88">
        <v>1.1208487400512399</v>
      </c>
      <c r="D208" t="s">
        <v>1072</v>
      </c>
    </row>
    <row r="209" spans="1:4" x14ac:dyDescent="0.35">
      <c r="A209" t="s">
        <v>1073</v>
      </c>
      <c r="B209" t="s">
        <v>612</v>
      </c>
      <c r="C209" s="88">
        <v>1.1179317572991601</v>
      </c>
      <c r="D209" t="s">
        <v>1074</v>
      </c>
    </row>
    <row r="210" spans="1:4" x14ac:dyDescent="0.35">
      <c r="A210" t="s">
        <v>1075</v>
      </c>
      <c r="B210" t="s">
        <v>1076</v>
      </c>
      <c r="C210" s="88">
        <v>1.1161753835161601</v>
      </c>
      <c r="D210" t="s">
        <v>1077</v>
      </c>
    </row>
    <row r="211" spans="1:4" x14ac:dyDescent="0.35">
      <c r="A211" t="s">
        <v>1078</v>
      </c>
      <c r="B211" t="s">
        <v>635</v>
      </c>
      <c r="C211" s="88">
        <v>1.11216565089383</v>
      </c>
      <c r="D211" t="s">
        <v>1079</v>
      </c>
    </row>
    <row r="212" spans="1:4" x14ac:dyDescent="0.35">
      <c r="A212" t="s">
        <v>1080</v>
      </c>
      <c r="B212" t="s">
        <v>618</v>
      </c>
      <c r="C212" s="88">
        <v>1.1065112227380101</v>
      </c>
      <c r="D212" t="s">
        <v>1081</v>
      </c>
    </row>
    <row r="213" spans="1:4" x14ac:dyDescent="0.35">
      <c r="A213" t="s">
        <v>1082</v>
      </c>
      <c r="B213" t="s">
        <v>609</v>
      </c>
      <c r="C213" s="88">
        <v>1.1052802388210401</v>
      </c>
      <c r="D213" t="s">
        <v>1083</v>
      </c>
    </row>
    <row r="214" spans="1:4" x14ac:dyDescent="0.35">
      <c r="A214" t="s">
        <v>1084</v>
      </c>
      <c r="B214" t="s">
        <v>758</v>
      </c>
      <c r="C214" s="88">
        <v>1.10443552867617</v>
      </c>
      <c r="D214" t="s">
        <v>1085</v>
      </c>
    </row>
    <row r="215" spans="1:4" x14ac:dyDescent="0.35">
      <c r="A215" t="s">
        <v>1086</v>
      </c>
      <c r="B215" t="s">
        <v>779</v>
      </c>
      <c r="C215" s="88">
        <v>1.1031301547255501</v>
      </c>
      <c r="D215" t="s">
        <v>1087</v>
      </c>
    </row>
    <row r="216" spans="1:4" x14ac:dyDescent="0.35">
      <c r="A216" t="s">
        <v>1088</v>
      </c>
      <c r="B216" t="s">
        <v>1014</v>
      </c>
      <c r="C216" s="88">
        <v>1.1016948810623599</v>
      </c>
      <c r="D216" t="s">
        <v>1089</v>
      </c>
    </row>
    <row r="217" spans="1:4" x14ac:dyDescent="0.35">
      <c r="A217" t="s">
        <v>1090</v>
      </c>
      <c r="B217" t="s">
        <v>779</v>
      </c>
      <c r="C217" s="88">
        <v>1.0988369406187699</v>
      </c>
      <c r="D217" t="s">
        <v>1091</v>
      </c>
    </row>
    <row r="218" spans="1:4" x14ac:dyDescent="0.35">
      <c r="A218" t="s">
        <v>1092</v>
      </c>
      <c r="B218" t="s">
        <v>609</v>
      </c>
      <c r="C218" s="88">
        <v>1.09828184286653</v>
      </c>
      <c r="D218" t="s">
        <v>1093</v>
      </c>
    </row>
    <row r="219" spans="1:4" x14ac:dyDescent="0.35">
      <c r="A219" t="s">
        <v>1094</v>
      </c>
      <c r="B219" t="s">
        <v>1095</v>
      </c>
      <c r="C219" s="88">
        <v>1.08967253021629</v>
      </c>
      <c r="D219" t="s">
        <v>1096</v>
      </c>
    </row>
    <row r="220" spans="1:4" x14ac:dyDescent="0.35">
      <c r="A220" t="s">
        <v>1097</v>
      </c>
      <c r="B220" t="s">
        <v>938</v>
      </c>
      <c r="C220" s="88">
        <v>1.08514149160303</v>
      </c>
      <c r="D220" t="s">
        <v>1098</v>
      </c>
    </row>
    <row r="221" spans="1:4" x14ac:dyDescent="0.35">
      <c r="A221" t="s">
        <v>1099</v>
      </c>
      <c r="B221" t="s">
        <v>809</v>
      </c>
      <c r="C221" s="88">
        <v>1.0849782429936801</v>
      </c>
      <c r="D221" t="s">
        <v>1100</v>
      </c>
    </row>
    <row r="222" spans="1:4" x14ac:dyDescent="0.35">
      <c r="A222" t="s">
        <v>1101</v>
      </c>
      <c r="B222" t="s">
        <v>662</v>
      </c>
      <c r="C222" s="88">
        <v>1.08160570943973</v>
      </c>
      <c r="D222" t="s">
        <v>1102</v>
      </c>
    </row>
    <row r="223" spans="1:4" x14ac:dyDescent="0.35">
      <c r="A223" t="s">
        <v>1103</v>
      </c>
      <c r="B223" t="s">
        <v>651</v>
      </c>
      <c r="C223" s="88">
        <v>1.07137882981577</v>
      </c>
      <c r="D223" t="s">
        <v>1104</v>
      </c>
    </row>
    <row r="224" spans="1:4" x14ac:dyDescent="0.35">
      <c r="A224" t="s">
        <v>1105</v>
      </c>
      <c r="B224" t="s">
        <v>640</v>
      </c>
      <c r="C224" s="88">
        <v>1.0710196324555601</v>
      </c>
      <c r="D224" t="s">
        <v>1106</v>
      </c>
    </row>
    <row r="225" spans="1:4" x14ac:dyDescent="0.35">
      <c r="A225" t="s">
        <v>1107</v>
      </c>
      <c r="B225" t="s">
        <v>626</v>
      </c>
      <c r="C225" s="88">
        <v>1.07089735115217</v>
      </c>
      <c r="D225" t="s">
        <v>1108</v>
      </c>
    </row>
    <row r="226" spans="1:4" x14ac:dyDescent="0.35">
      <c r="A226" t="s">
        <v>1109</v>
      </c>
      <c r="B226" t="s">
        <v>1040</v>
      </c>
      <c r="C226" s="88">
        <v>1.0675892982948501</v>
      </c>
      <c r="D226" t="s">
        <v>1110</v>
      </c>
    </row>
    <row r="227" spans="1:4" x14ac:dyDescent="0.35">
      <c r="A227" t="s">
        <v>1111</v>
      </c>
      <c r="B227" t="s">
        <v>635</v>
      </c>
      <c r="C227" s="88">
        <v>1.0666695308985099</v>
      </c>
      <c r="D227" t="s">
        <v>1112</v>
      </c>
    </row>
    <row r="228" spans="1:4" x14ac:dyDescent="0.35">
      <c r="A228" t="s">
        <v>1113</v>
      </c>
      <c r="B228" t="s">
        <v>609</v>
      </c>
      <c r="C228" s="88">
        <v>1.0652124397981999</v>
      </c>
      <c r="D228" t="s">
        <v>1114</v>
      </c>
    </row>
    <row r="229" spans="1:4" x14ac:dyDescent="0.35">
      <c r="A229" t="s">
        <v>1115</v>
      </c>
      <c r="B229" t="s">
        <v>938</v>
      </c>
      <c r="C229" s="88">
        <v>1.06222557917553</v>
      </c>
      <c r="D229" t="s">
        <v>1116</v>
      </c>
    </row>
    <row r="230" spans="1:4" x14ac:dyDescent="0.35">
      <c r="A230" t="s">
        <v>1117</v>
      </c>
      <c r="B230" t="s">
        <v>787</v>
      </c>
      <c r="C230" s="88">
        <v>1.05646511320953</v>
      </c>
      <c r="D230" t="s">
        <v>1118</v>
      </c>
    </row>
    <row r="231" spans="1:4" x14ac:dyDescent="0.35">
      <c r="A231" t="s">
        <v>1119</v>
      </c>
      <c r="B231" t="s">
        <v>609</v>
      </c>
      <c r="C231" s="88">
        <v>1.05430721659787</v>
      </c>
      <c r="D231" t="s">
        <v>1120</v>
      </c>
    </row>
    <row r="232" spans="1:4" x14ac:dyDescent="0.35">
      <c r="A232" t="s">
        <v>1121</v>
      </c>
      <c r="B232" t="s">
        <v>609</v>
      </c>
      <c r="C232" s="88">
        <v>1.0430511551881601</v>
      </c>
      <c r="D232" t="s">
        <v>1122</v>
      </c>
    </row>
    <row r="233" spans="1:4" x14ac:dyDescent="0.35">
      <c r="A233" t="s">
        <v>1123</v>
      </c>
      <c r="B233" t="s">
        <v>819</v>
      </c>
      <c r="C233" s="88">
        <v>1.0407786733633599</v>
      </c>
      <c r="D233" t="s">
        <v>1124</v>
      </c>
    </row>
    <row r="234" spans="1:4" x14ac:dyDescent="0.35">
      <c r="A234" t="s">
        <v>1125</v>
      </c>
      <c r="B234" t="s">
        <v>640</v>
      </c>
      <c r="C234" s="88">
        <v>1.0389464055664701</v>
      </c>
      <c r="D234" t="s">
        <v>1126</v>
      </c>
    </row>
    <row r="235" spans="1:4" x14ac:dyDescent="0.35">
      <c r="A235" t="s">
        <v>1127</v>
      </c>
      <c r="B235" t="s">
        <v>612</v>
      </c>
      <c r="C235" s="88">
        <v>1.03821020989928</v>
      </c>
      <c r="D235" t="s">
        <v>1128</v>
      </c>
    </row>
    <row r="236" spans="1:4" x14ac:dyDescent="0.35">
      <c r="A236" t="s">
        <v>1129</v>
      </c>
      <c r="B236" t="s">
        <v>917</v>
      </c>
      <c r="C236" s="88">
        <v>1.0379064323120699</v>
      </c>
      <c r="D236" t="s">
        <v>1130</v>
      </c>
    </row>
    <row r="237" spans="1:4" x14ac:dyDescent="0.35">
      <c r="A237" t="s">
        <v>1131</v>
      </c>
      <c r="B237" t="s">
        <v>1132</v>
      </c>
      <c r="C237" s="88">
        <v>1.0371084802620001</v>
      </c>
      <c r="D237" t="s">
        <v>1133</v>
      </c>
    </row>
    <row r="238" spans="1:4" x14ac:dyDescent="0.35">
      <c r="A238" t="s">
        <v>1134</v>
      </c>
      <c r="B238" t="s">
        <v>730</v>
      </c>
      <c r="C238" s="88">
        <v>1.03349178394435</v>
      </c>
      <c r="D238" t="s">
        <v>1135</v>
      </c>
    </row>
    <row r="239" spans="1:4" x14ac:dyDescent="0.35">
      <c r="A239" t="s">
        <v>1136</v>
      </c>
      <c r="B239" t="s">
        <v>618</v>
      </c>
      <c r="C239" s="88">
        <v>1.0282922878651</v>
      </c>
      <c r="D239" t="s">
        <v>1137</v>
      </c>
    </row>
    <row r="240" spans="1:4" x14ac:dyDescent="0.35">
      <c r="A240" t="s">
        <v>1138</v>
      </c>
      <c r="B240" t="s">
        <v>674</v>
      </c>
      <c r="C240" s="88">
        <v>1.0242829715672099</v>
      </c>
      <c r="D240" t="s">
        <v>1139</v>
      </c>
    </row>
    <row r="241" spans="1:4" x14ac:dyDescent="0.35">
      <c r="A241" t="s">
        <v>1140</v>
      </c>
      <c r="B241" t="s">
        <v>609</v>
      </c>
      <c r="C241" s="88">
        <v>1.0141519496207101</v>
      </c>
      <c r="D241" t="s">
        <v>1141</v>
      </c>
    </row>
    <row r="242" spans="1:4" x14ac:dyDescent="0.35">
      <c r="A242" t="s">
        <v>1142</v>
      </c>
      <c r="B242" t="s">
        <v>1143</v>
      </c>
      <c r="C242" s="88">
        <v>1.00928598008249</v>
      </c>
      <c r="D242" t="s">
        <v>1144</v>
      </c>
    </row>
    <row r="243" spans="1:4" x14ac:dyDescent="0.35">
      <c r="A243" t="s">
        <v>1145</v>
      </c>
      <c r="B243" t="s">
        <v>698</v>
      </c>
      <c r="C243" s="88">
        <v>1.0012669116067501</v>
      </c>
      <c r="D243" t="s">
        <v>1146</v>
      </c>
    </row>
    <row r="244" spans="1:4" x14ac:dyDescent="0.35">
      <c r="A244" t="s">
        <v>1147</v>
      </c>
      <c r="B244" t="s">
        <v>917</v>
      </c>
      <c r="C244" s="88">
        <v>0.99519762769387898</v>
      </c>
      <c r="D244" t="s">
        <v>1148</v>
      </c>
    </row>
    <row r="245" spans="1:4" x14ac:dyDescent="0.35">
      <c r="A245" t="s">
        <v>1149</v>
      </c>
      <c r="B245" t="s">
        <v>626</v>
      </c>
      <c r="C245" s="88">
        <v>0.99205421212625899</v>
      </c>
      <c r="D245" t="s">
        <v>1150</v>
      </c>
    </row>
    <row r="246" spans="1:4" x14ac:dyDescent="0.35">
      <c r="A246" t="s">
        <v>1151</v>
      </c>
      <c r="B246" t="s">
        <v>609</v>
      </c>
      <c r="C246" s="88">
        <v>0.990873096188435</v>
      </c>
      <c r="D246" t="s">
        <v>1152</v>
      </c>
    </row>
    <row r="247" spans="1:4" x14ac:dyDescent="0.35">
      <c r="A247" t="s">
        <v>1153</v>
      </c>
      <c r="B247" t="s">
        <v>609</v>
      </c>
      <c r="C247" s="88">
        <v>0.98885998483280102</v>
      </c>
      <c r="D247" t="s">
        <v>1154</v>
      </c>
    </row>
    <row r="248" spans="1:4" x14ac:dyDescent="0.35">
      <c r="A248" t="s">
        <v>1155</v>
      </c>
      <c r="B248" t="s">
        <v>612</v>
      </c>
      <c r="C248" s="88">
        <v>0.986855151034158</v>
      </c>
      <c r="D248" t="s">
        <v>1156</v>
      </c>
    </row>
    <row r="249" spans="1:4" x14ac:dyDescent="0.35">
      <c r="A249" t="s">
        <v>1157</v>
      </c>
      <c r="B249" t="s">
        <v>779</v>
      </c>
      <c r="C249" s="88">
        <v>0.98445327529466498</v>
      </c>
      <c r="D249" t="s">
        <v>1158</v>
      </c>
    </row>
    <row r="250" spans="1:4" x14ac:dyDescent="0.35">
      <c r="A250" t="s">
        <v>1159</v>
      </c>
      <c r="B250" t="s">
        <v>651</v>
      </c>
      <c r="C250" s="88">
        <v>0.97964462410053099</v>
      </c>
      <c r="D250" t="s">
        <v>1160</v>
      </c>
    </row>
    <row r="251" spans="1:4" x14ac:dyDescent="0.35">
      <c r="A251" t="s">
        <v>1161</v>
      </c>
      <c r="B251" t="s">
        <v>753</v>
      </c>
      <c r="C251" s="88">
        <v>0.97561577029244195</v>
      </c>
      <c r="D251" t="s">
        <v>1162</v>
      </c>
    </row>
    <row r="252" spans="1:4" x14ac:dyDescent="0.35">
      <c r="A252" t="s">
        <v>1163</v>
      </c>
      <c r="B252" t="s">
        <v>615</v>
      </c>
      <c r="C252" s="88">
        <v>0.97347215950806798</v>
      </c>
      <c r="D252" t="s">
        <v>1164</v>
      </c>
    </row>
    <row r="253" spans="1:4" x14ac:dyDescent="0.35">
      <c r="A253" t="s">
        <v>1165</v>
      </c>
      <c r="B253" t="s">
        <v>632</v>
      </c>
      <c r="C253" s="88">
        <v>0.96710753225951496</v>
      </c>
      <c r="D253" t="s">
        <v>1166</v>
      </c>
    </row>
    <row r="254" spans="1:4" x14ac:dyDescent="0.35">
      <c r="A254" t="s">
        <v>1167</v>
      </c>
      <c r="B254" t="s">
        <v>1168</v>
      </c>
      <c r="C254" s="88">
        <v>0.96680930144515098</v>
      </c>
      <c r="D254" t="s">
        <v>1169</v>
      </c>
    </row>
    <row r="255" spans="1:4" x14ac:dyDescent="0.35">
      <c r="A255" t="s">
        <v>1170</v>
      </c>
      <c r="B255" t="s">
        <v>635</v>
      </c>
      <c r="C255" s="88">
        <v>0.96664113820276198</v>
      </c>
      <c r="D255" t="s">
        <v>1171</v>
      </c>
    </row>
    <row r="256" spans="1:4" x14ac:dyDescent="0.35">
      <c r="A256" t="s">
        <v>1172</v>
      </c>
      <c r="B256" t="s">
        <v>662</v>
      </c>
      <c r="C256" s="88">
        <v>0.96422311866835797</v>
      </c>
      <c r="D256" t="s">
        <v>1173</v>
      </c>
    </row>
    <row r="257" spans="1:4" x14ac:dyDescent="0.35">
      <c r="A257" t="s">
        <v>1174</v>
      </c>
      <c r="B257" t="s">
        <v>1175</v>
      </c>
      <c r="C257" s="88">
        <v>0.96038694255491397</v>
      </c>
      <c r="D257" t="s">
        <v>1176</v>
      </c>
    </row>
    <row r="258" spans="1:4" x14ac:dyDescent="0.35">
      <c r="A258" t="s">
        <v>1177</v>
      </c>
      <c r="B258" t="s">
        <v>1027</v>
      </c>
      <c r="C258" s="88">
        <v>0.95892157869273298</v>
      </c>
      <c r="D258" t="s">
        <v>1178</v>
      </c>
    </row>
    <row r="259" spans="1:4" x14ac:dyDescent="0.35">
      <c r="A259" t="s">
        <v>1179</v>
      </c>
      <c r="B259" t="s">
        <v>665</v>
      </c>
      <c r="C259" s="88">
        <v>0.95781287676301896</v>
      </c>
      <c r="D259" t="s">
        <v>1180</v>
      </c>
    </row>
    <row r="260" spans="1:4" x14ac:dyDescent="0.35">
      <c r="A260" t="s">
        <v>1181</v>
      </c>
      <c r="B260" t="s">
        <v>779</v>
      </c>
      <c r="C260" s="88">
        <v>0.95179906912826195</v>
      </c>
      <c r="D260" t="s">
        <v>1182</v>
      </c>
    </row>
    <row r="261" spans="1:4" x14ac:dyDescent="0.35">
      <c r="A261" t="s">
        <v>1183</v>
      </c>
      <c r="B261" t="s">
        <v>779</v>
      </c>
      <c r="C261" s="88">
        <v>0.94550631618526204</v>
      </c>
      <c r="D261" t="s">
        <v>1184</v>
      </c>
    </row>
    <row r="262" spans="1:4" x14ac:dyDescent="0.35">
      <c r="A262" t="s">
        <v>1185</v>
      </c>
      <c r="B262" t="s">
        <v>1143</v>
      </c>
      <c r="C262" s="88">
        <v>0.94540468841590697</v>
      </c>
      <c r="D262" t="s">
        <v>1186</v>
      </c>
    </row>
    <row r="263" spans="1:4" x14ac:dyDescent="0.35">
      <c r="A263" t="s">
        <v>1187</v>
      </c>
      <c r="B263" t="s">
        <v>779</v>
      </c>
      <c r="C263" s="88">
        <v>0.94364179117715796</v>
      </c>
      <c r="D263" t="s">
        <v>1188</v>
      </c>
    </row>
    <row r="264" spans="1:4" x14ac:dyDescent="0.35">
      <c r="A264" t="s">
        <v>1189</v>
      </c>
      <c r="B264" t="s">
        <v>609</v>
      </c>
      <c r="C264" s="88">
        <v>0.94347177466466803</v>
      </c>
      <c r="D264" t="s">
        <v>1190</v>
      </c>
    </row>
    <row r="265" spans="1:4" x14ac:dyDescent="0.35">
      <c r="A265" t="s">
        <v>1191</v>
      </c>
      <c r="B265" t="s">
        <v>1040</v>
      </c>
      <c r="C265" s="88">
        <v>0.94257708646417204</v>
      </c>
      <c r="D265" t="s">
        <v>1192</v>
      </c>
    </row>
    <row r="266" spans="1:4" x14ac:dyDescent="0.35">
      <c r="A266" t="s">
        <v>1193</v>
      </c>
      <c r="B266" t="s">
        <v>632</v>
      </c>
      <c r="C266" s="88">
        <v>0.937509398219457</v>
      </c>
      <c r="D266" t="s">
        <v>1194</v>
      </c>
    </row>
    <row r="267" spans="1:4" x14ac:dyDescent="0.35">
      <c r="A267" t="s">
        <v>1195</v>
      </c>
      <c r="B267" t="s">
        <v>748</v>
      </c>
      <c r="C267" s="88">
        <v>0.93703383301443599</v>
      </c>
      <c r="D267" t="s">
        <v>1196</v>
      </c>
    </row>
    <row r="268" spans="1:4" x14ac:dyDescent="0.35">
      <c r="A268" t="s">
        <v>1197</v>
      </c>
      <c r="B268" t="s">
        <v>1198</v>
      </c>
      <c r="C268" s="88">
        <v>0.93638437495670901</v>
      </c>
      <c r="D268" t="s">
        <v>1199</v>
      </c>
    </row>
    <row r="269" spans="1:4" x14ac:dyDescent="0.35">
      <c r="A269" t="s">
        <v>1200</v>
      </c>
      <c r="B269" t="s">
        <v>651</v>
      </c>
      <c r="C269" s="88">
        <v>0.93562216903902096</v>
      </c>
      <c r="D269" t="s">
        <v>1201</v>
      </c>
    </row>
    <row r="270" spans="1:4" x14ac:dyDescent="0.35">
      <c r="A270" t="s">
        <v>1202</v>
      </c>
      <c r="B270" t="s">
        <v>1132</v>
      </c>
      <c r="C270" s="88">
        <v>0.93226923441746201</v>
      </c>
      <c r="D270" t="s">
        <v>1203</v>
      </c>
    </row>
    <row r="271" spans="1:4" x14ac:dyDescent="0.35">
      <c r="A271" t="s">
        <v>1204</v>
      </c>
      <c r="B271" t="s">
        <v>1027</v>
      </c>
      <c r="C271" s="88">
        <v>0.92971452560086099</v>
      </c>
      <c r="D271" t="s">
        <v>1205</v>
      </c>
    </row>
    <row r="272" spans="1:4" x14ac:dyDescent="0.35">
      <c r="A272" t="s">
        <v>1206</v>
      </c>
      <c r="B272" t="s">
        <v>1198</v>
      </c>
      <c r="C272" s="88">
        <v>0.92949180872276704</v>
      </c>
      <c r="D272" t="s">
        <v>1207</v>
      </c>
    </row>
    <row r="273" spans="1:4" x14ac:dyDescent="0.35">
      <c r="A273" t="s">
        <v>1208</v>
      </c>
      <c r="B273" t="s">
        <v>629</v>
      </c>
      <c r="C273" s="88">
        <v>0.92111229007267903</v>
      </c>
      <c r="D273" t="s">
        <v>1209</v>
      </c>
    </row>
    <row r="274" spans="1:4" x14ac:dyDescent="0.35">
      <c r="A274" t="s">
        <v>1210</v>
      </c>
      <c r="B274" t="s">
        <v>701</v>
      </c>
      <c r="C274" s="88">
        <v>0.916966443813645</v>
      </c>
      <c r="D274" t="s">
        <v>1211</v>
      </c>
    </row>
    <row r="275" spans="1:4" x14ac:dyDescent="0.35">
      <c r="A275" t="s">
        <v>1212</v>
      </c>
      <c r="B275" t="s">
        <v>1213</v>
      </c>
      <c r="C275" s="88">
        <v>0.91391633894311597</v>
      </c>
      <c r="D275" t="s">
        <v>1214</v>
      </c>
    </row>
    <row r="276" spans="1:4" x14ac:dyDescent="0.35">
      <c r="A276" t="s">
        <v>1215</v>
      </c>
      <c r="B276" t="s">
        <v>779</v>
      </c>
      <c r="C276" s="88">
        <v>0.91124723659080198</v>
      </c>
      <c r="D276" t="s">
        <v>1216</v>
      </c>
    </row>
    <row r="277" spans="1:4" x14ac:dyDescent="0.35">
      <c r="A277" t="s">
        <v>1217</v>
      </c>
      <c r="B277" t="s">
        <v>626</v>
      </c>
      <c r="C277" s="88">
        <v>0.90421270283810795</v>
      </c>
      <c r="D277" t="s">
        <v>1218</v>
      </c>
    </row>
    <row r="278" spans="1:4" x14ac:dyDescent="0.35">
      <c r="A278" t="s">
        <v>1219</v>
      </c>
      <c r="B278" t="s">
        <v>626</v>
      </c>
      <c r="C278" s="88">
        <v>0.90393803710449705</v>
      </c>
      <c r="D278" t="s">
        <v>1220</v>
      </c>
    </row>
    <row r="279" spans="1:4" x14ac:dyDescent="0.35">
      <c r="A279" t="s">
        <v>1221</v>
      </c>
      <c r="B279" t="s">
        <v>1132</v>
      </c>
      <c r="C279" s="88">
        <v>0.90222793249648603</v>
      </c>
      <c r="D279" t="s">
        <v>1222</v>
      </c>
    </row>
    <row r="280" spans="1:4" x14ac:dyDescent="0.35">
      <c r="A280" t="s">
        <v>1223</v>
      </c>
      <c r="B280" t="s">
        <v>606</v>
      </c>
      <c r="C280" s="88">
        <v>0.899243924017605</v>
      </c>
      <c r="D280" t="s">
        <v>1224</v>
      </c>
    </row>
    <row r="281" spans="1:4" x14ac:dyDescent="0.35">
      <c r="A281" t="s">
        <v>1225</v>
      </c>
      <c r="B281" t="s">
        <v>1226</v>
      </c>
      <c r="C281" s="88">
        <v>0.89389300839077201</v>
      </c>
      <c r="D281" t="s">
        <v>1227</v>
      </c>
    </row>
    <row r="282" spans="1:4" x14ac:dyDescent="0.35">
      <c r="A282" t="s">
        <v>1228</v>
      </c>
      <c r="B282" t="s">
        <v>609</v>
      </c>
      <c r="C282" s="88">
        <v>0.88670973322302504</v>
      </c>
      <c r="D282" t="s">
        <v>1229</v>
      </c>
    </row>
    <row r="283" spans="1:4" x14ac:dyDescent="0.35">
      <c r="A283" t="s">
        <v>1230</v>
      </c>
      <c r="B283" t="s">
        <v>686</v>
      </c>
      <c r="C283" s="88">
        <v>0.88585772976596799</v>
      </c>
      <c r="D283" t="s">
        <v>1231</v>
      </c>
    </row>
    <row r="284" spans="1:4" x14ac:dyDescent="0.35">
      <c r="A284" t="s">
        <v>1232</v>
      </c>
      <c r="B284" t="s">
        <v>623</v>
      </c>
      <c r="C284" s="88">
        <v>0.88582398000301898</v>
      </c>
      <c r="D284" t="s">
        <v>1233</v>
      </c>
    </row>
    <row r="285" spans="1:4" x14ac:dyDescent="0.35">
      <c r="A285" t="s">
        <v>1234</v>
      </c>
      <c r="B285" t="s">
        <v>701</v>
      </c>
      <c r="C285" s="88">
        <v>0.88444187902136995</v>
      </c>
      <c r="D285" t="s">
        <v>1235</v>
      </c>
    </row>
    <row r="286" spans="1:4" x14ac:dyDescent="0.35">
      <c r="A286" t="s">
        <v>1236</v>
      </c>
      <c r="B286" t="s">
        <v>609</v>
      </c>
      <c r="C286" s="88">
        <v>0.88061562636844304</v>
      </c>
      <c r="D286" t="s">
        <v>1237</v>
      </c>
    </row>
    <row r="287" spans="1:4" x14ac:dyDescent="0.35">
      <c r="A287" t="s">
        <v>1238</v>
      </c>
      <c r="B287" t="s">
        <v>643</v>
      </c>
      <c r="C287" s="88">
        <v>0.87713261881464799</v>
      </c>
      <c r="D287" t="s">
        <v>577</v>
      </c>
    </row>
    <row r="288" spans="1:4" x14ac:dyDescent="0.35">
      <c r="A288" t="s">
        <v>1239</v>
      </c>
      <c r="B288" t="s">
        <v>753</v>
      </c>
      <c r="C288" s="88">
        <v>0.87608028823911699</v>
      </c>
      <c r="D288" t="s">
        <v>1240</v>
      </c>
    </row>
    <row r="289" spans="1:4" x14ac:dyDescent="0.35">
      <c r="A289" t="s">
        <v>1241</v>
      </c>
      <c r="B289" t="s">
        <v>609</v>
      </c>
      <c r="C289" s="88">
        <v>0.87424090813162003</v>
      </c>
      <c r="D289" t="s">
        <v>1242</v>
      </c>
    </row>
    <row r="290" spans="1:4" x14ac:dyDescent="0.35">
      <c r="A290" t="s">
        <v>1243</v>
      </c>
      <c r="B290" t="s">
        <v>717</v>
      </c>
      <c r="C290" s="88">
        <v>0.87367361348534101</v>
      </c>
      <c r="D290" t="s">
        <v>1244</v>
      </c>
    </row>
    <row r="291" spans="1:4" x14ac:dyDescent="0.35">
      <c r="A291" t="s">
        <v>1245</v>
      </c>
      <c r="B291" t="s">
        <v>609</v>
      </c>
      <c r="C291" s="88">
        <v>0.87068036540952098</v>
      </c>
      <c r="D291" t="s">
        <v>1246</v>
      </c>
    </row>
    <row r="292" spans="1:4" x14ac:dyDescent="0.35">
      <c r="A292" t="s">
        <v>1247</v>
      </c>
      <c r="B292" t="s">
        <v>662</v>
      </c>
      <c r="C292" s="88">
        <v>0.87019811320443796</v>
      </c>
      <c r="D292" t="s">
        <v>1248</v>
      </c>
    </row>
    <row r="293" spans="1:4" x14ac:dyDescent="0.35">
      <c r="A293" t="s">
        <v>1249</v>
      </c>
      <c r="B293" t="s">
        <v>779</v>
      </c>
      <c r="C293" s="88">
        <v>0.86878531852431096</v>
      </c>
      <c r="D293" t="s">
        <v>1250</v>
      </c>
    </row>
    <row r="294" spans="1:4" x14ac:dyDescent="0.35">
      <c r="A294" t="s">
        <v>1251</v>
      </c>
      <c r="B294" t="s">
        <v>960</v>
      </c>
      <c r="C294" s="88">
        <v>0.86856002649160902</v>
      </c>
      <c r="D294" t="s">
        <v>1252</v>
      </c>
    </row>
    <row r="295" spans="1:4" x14ac:dyDescent="0.35">
      <c r="A295" t="s">
        <v>1253</v>
      </c>
      <c r="B295" t="s">
        <v>646</v>
      </c>
      <c r="C295" s="88">
        <v>0.86639716524293298</v>
      </c>
      <c r="D295" t="s">
        <v>1254</v>
      </c>
    </row>
    <row r="296" spans="1:4" x14ac:dyDescent="0.35">
      <c r="A296" t="s">
        <v>1255</v>
      </c>
      <c r="B296" t="s">
        <v>704</v>
      </c>
      <c r="C296" s="88">
        <v>0.86020823817346903</v>
      </c>
      <c r="D296" t="s">
        <v>1256</v>
      </c>
    </row>
    <row r="297" spans="1:4" x14ac:dyDescent="0.35">
      <c r="A297" t="s">
        <v>1257</v>
      </c>
      <c r="B297" t="s">
        <v>824</v>
      </c>
      <c r="C297" s="88">
        <v>0.85619162482894395</v>
      </c>
      <c r="D297" t="s">
        <v>1258</v>
      </c>
    </row>
    <row r="298" spans="1:4" x14ac:dyDescent="0.35">
      <c r="A298" t="s">
        <v>1259</v>
      </c>
      <c r="B298" t="s">
        <v>698</v>
      </c>
      <c r="C298" s="88">
        <v>0.85277359622370996</v>
      </c>
      <c r="D298" t="s">
        <v>1260</v>
      </c>
    </row>
    <row r="299" spans="1:4" x14ac:dyDescent="0.35">
      <c r="A299" t="s">
        <v>1261</v>
      </c>
      <c r="B299" t="s">
        <v>1027</v>
      </c>
      <c r="C299" s="88">
        <v>0.85239141655902795</v>
      </c>
      <c r="D299" t="s">
        <v>1262</v>
      </c>
    </row>
    <row r="300" spans="1:4" x14ac:dyDescent="0.35">
      <c r="A300" t="s">
        <v>1263</v>
      </c>
      <c r="B300" t="s">
        <v>609</v>
      </c>
      <c r="C300" s="88">
        <v>0.84888687744349101</v>
      </c>
      <c r="D300" t="s">
        <v>1264</v>
      </c>
    </row>
    <row r="301" spans="1:4" x14ac:dyDescent="0.35">
      <c r="A301" t="s">
        <v>1265</v>
      </c>
      <c r="B301" t="s">
        <v>1143</v>
      </c>
      <c r="C301" s="88">
        <v>0.84319614517187802</v>
      </c>
      <c r="D301" t="s">
        <v>1266</v>
      </c>
    </row>
    <row r="302" spans="1:4" x14ac:dyDescent="0.35">
      <c r="A302" t="s">
        <v>1267</v>
      </c>
      <c r="B302" t="s">
        <v>717</v>
      </c>
      <c r="C302" s="88">
        <v>0.83991630570786802</v>
      </c>
      <c r="D302" t="s">
        <v>1268</v>
      </c>
    </row>
    <row r="303" spans="1:4" x14ac:dyDescent="0.35">
      <c r="A303" t="s">
        <v>1269</v>
      </c>
      <c r="B303" t="s">
        <v>615</v>
      </c>
      <c r="C303" s="88">
        <v>0.835177987874405</v>
      </c>
      <c r="D303" t="s">
        <v>1270</v>
      </c>
    </row>
    <row r="304" spans="1:4" x14ac:dyDescent="0.35">
      <c r="A304" t="s">
        <v>1271</v>
      </c>
      <c r="B304" t="s">
        <v>980</v>
      </c>
      <c r="C304" s="88">
        <v>0.82999248798662295</v>
      </c>
      <c r="D304" t="s">
        <v>1272</v>
      </c>
    </row>
    <row r="305" spans="1:4" x14ac:dyDescent="0.35">
      <c r="A305" t="s">
        <v>1273</v>
      </c>
      <c r="B305" t="s">
        <v>609</v>
      </c>
      <c r="C305" s="88">
        <v>0.82934055451494204</v>
      </c>
      <c r="D305" t="s">
        <v>1274</v>
      </c>
    </row>
    <row r="306" spans="1:4" x14ac:dyDescent="0.35">
      <c r="A306" t="s">
        <v>1275</v>
      </c>
      <c r="B306" t="s">
        <v>1276</v>
      </c>
      <c r="C306" s="88">
        <v>0.82546562728246697</v>
      </c>
      <c r="D306" t="s">
        <v>1277</v>
      </c>
    </row>
    <row r="307" spans="1:4" x14ac:dyDescent="0.35">
      <c r="A307" t="s">
        <v>1278</v>
      </c>
      <c r="B307" t="s">
        <v>1213</v>
      </c>
      <c r="C307" s="88">
        <v>0.82415019872558803</v>
      </c>
      <c r="D307" t="s">
        <v>1279</v>
      </c>
    </row>
    <row r="308" spans="1:4" x14ac:dyDescent="0.35">
      <c r="A308" t="s">
        <v>1280</v>
      </c>
      <c r="B308" t="s">
        <v>1027</v>
      </c>
      <c r="C308" s="88">
        <v>0.82357603326409101</v>
      </c>
      <c r="D308" t="s">
        <v>1281</v>
      </c>
    </row>
    <row r="309" spans="1:4" x14ac:dyDescent="0.35">
      <c r="A309" t="s">
        <v>1282</v>
      </c>
      <c r="B309" t="s">
        <v>753</v>
      </c>
      <c r="C309" s="88">
        <v>0.81526495859098302</v>
      </c>
      <c r="D309" t="s">
        <v>1283</v>
      </c>
    </row>
    <row r="310" spans="1:4" x14ac:dyDescent="0.35">
      <c r="A310" t="s">
        <v>1284</v>
      </c>
      <c r="B310" t="s">
        <v>643</v>
      </c>
      <c r="C310" s="88">
        <v>0.81461027617948201</v>
      </c>
      <c r="D310" t="s">
        <v>1285</v>
      </c>
    </row>
    <row r="311" spans="1:4" x14ac:dyDescent="0.35">
      <c r="A311" t="s">
        <v>1286</v>
      </c>
      <c r="B311" t="s">
        <v>717</v>
      </c>
      <c r="C311" s="88">
        <v>0.81444484625667102</v>
      </c>
      <c r="D311" t="s">
        <v>1287</v>
      </c>
    </row>
    <row r="312" spans="1:4" x14ac:dyDescent="0.35">
      <c r="A312" t="s">
        <v>1288</v>
      </c>
      <c r="B312" t="s">
        <v>717</v>
      </c>
      <c r="C312" s="88">
        <v>0.81401898853672405</v>
      </c>
      <c r="D312" t="s">
        <v>1289</v>
      </c>
    </row>
    <row r="313" spans="1:4" x14ac:dyDescent="0.35">
      <c r="A313" t="s">
        <v>1290</v>
      </c>
      <c r="B313" t="s">
        <v>662</v>
      </c>
      <c r="C313" s="88">
        <v>0.81117046907091095</v>
      </c>
      <c r="D313" t="s">
        <v>1291</v>
      </c>
    </row>
    <row r="314" spans="1:4" x14ac:dyDescent="0.35">
      <c r="A314" t="s">
        <v>1292</v>
      </c>
      <c r="B314" t="s">
        <v>609</v>
      </c>
      <c r="C314" s="88">
        <v>0.81081118923918305</v>
      </c>
      <c r="D314" t="s">
        <v>1293</v>
      </c>
    </row>
    <row r="315" spans="1:4" x14ac:dyDescent="0.35">
      <c r="A315" t="s">
        <v>1294</v>
      </c>
      <c r="B315" t="s">
        <v>794</v>
      </c>
      <c r="C315" s="88">
        <v>0.81029811175705801</v>
      </c>
      <c r="D315" t="s">
        <v>1295</v>
      </c>
    </row>
    <row r="316" spans="1:4" x14ac:dyDescent="0.35">
      <c r="A316" t="s">
        <v>1296</v>
      </c>
      <c r="B316" t="s">
        <v>871</v>
      </c>
      <c r="C316" s="88">
        <v>0.80519638750092704</v>
      </c>
      <c r="D316" t="s">
        <v>1297</v>
      </c>
    </row>
    <row r="317" spans="1:4" x14ac:dyDescent="0.35">
      <c r="A317" t="s">
        <v>1298</v>
      </c>
      <c r="B317" t="s">
        <v>701</v>
      </c>
      <c r="C317" s="88">
        <v>0.80498849647967197</v>
      </c>
      <c r="D317" t="s">
        <v>1299</v>
      </c>
    </row>
    <row r="318" spans="1:4" x14ac:dyDescent="0.35">
      <c r="A318" t="s">
        <v>1300</v>
      </c>
      <c r="B318" t="s">
        <v>839</v>
      </c>
      <c r="C318" s="88">
        <v>0.80429836718554504</v>
      </c>
      <c r="D318" t="s">
        <v>1301</v>
      </c>
    </row>
    <row r="319" spans="1:4" x14ac:dyDescent="0.35">
      <c r="A319" t="s">
        <v>1302</v>
      </c>
      <c r="B319" t="s">
        <v>609</v>
      </c>
      <c r="C319" s="88">
        <v>0.80308880372511104</v>
      </c>
      <c r="D319" t="s">
        <v>1303</v>
      </c>
    </row>
    <row r="320" spans="1:4" x14ac:dyDescent="0.35">
      <c r="A320" t="s">
        <v>1304</v>
      </c>
      <c r="B320" t="s">
        <v>1305</v>
      </c>
      <c r="C320" s="88">
        <v>0.80194625635052796</v>
      </c>
      <c r="D320" t="s">
        <v>1306</v>
      </c>
    </row>
    <row r="321" spans="1:4" x14ac:dyDescent="0.35">
      <c r="A321" t="s">
        <v>1307</v>
      </c>
      <c r="B321" t="s">
        <v>623</v>
      </c>
      <c r="C321" s="88">
        <v>0.80107365934998798</v>
      </c>
      <c r="D321" t="s">
        <v>1308</v>
      </c>
    </row>
    <row r="322" spans="1:4" x14ac:dyDescent="0.35">
      <c r="A322" t="s">
        <v>1309</v>
      </c>
      <c r="B322" t="s">
        <v>1132</v>
      </c>
      <c r="C322" s="88">
        <v>0.79915893576574804</v>
      </c>
      <c r="D322" t="s">
        <v>1310</v>
      </c>
    </row>
    <row r="323" spans="1:4" x14ac:dyDescent="0.35">
      <c r="A323" t="s">
        <v>1311</v>
      </c>
      <c r="B323" t="s">
        <v>615</v>
      </c>
      <c r="C323" s="88">
        <v>0.79185403641429697</v>
      </c>
      <c r="D323" t="s">
        <v>1312</v>
      </c>
    </row>
    <row r="324" spans="1:4" x14ac:dyDescent="0.35">
      <c r="A324" t="s">
        <v>1313</v>
      </c>
      <c r="B324" t="s">
        <v>651</v>
      </c>
      <c r="C324" s="88">
        <v>0.79164911092559498</v>
      </c>
      <c r="D324" t="s">
        <v>1314</v>
      </c>
    </row>
    <row r="325" spans="1:4" x14ac:dyDescent="0.35">
      <c r="A325" t="s">
        <v>1315</v>
      </c>
      <c r="B325" t="s">
        <v>1132</v>
      </c>
      <c r="C325" s="88">
        <v>0.78063833416717798</v>
      </c>
      <c r="D325" t="s">
        <v>1316</v>
      </c>
    </row>
    <row r="326" spans="1:4" x14ac:dyDescent="0.35">
      <c r="A326" t="s">
        <v>1317</v>
      </c>
      <c r="B326" t="s">
        <v>609</v>
      </c>
      <c r="C326" s="88">
        <v>0.77913039293424002</v>
      </c>
      <c r="D326" t="s">
        <v>1318</v>
      </c>
    </row>
    <row r="327" spans="1:4" x14ac:dyDescent="0.35">
      <c r="A327" t="s">
        <v>1319</v>
      </c>
      <c r="B327" t="s">
        <v>606</v>
      </c>
      <c r="C327" s="88">
        <v>0.77349181786913901</v>
      </c>
      <c r="D327" t="s">
        <v>1320</v>
      </c>
    </row>
    <row r="328" spans="1:4" x14ac:dyDescent="0.35">
      <c r="A328" t="s">
        <v>1321</v>
      </c>
      <c r="B328" t="s">
        <v>1226</v>
      </c>
      <c r="C328" s="88">
        <v>0.76889504223844796</v>
      </c>
      <c r="D328" t="s">
        <v>1322</v>
      </c>
    </row>
    <row r="329" spans="1:4" x14ac:dyDescent="0.35">
      <c r="A329" t="s">
        <v>1323</v>
      </c>
      <c r="B329" t="s">
        <v>1143</v>
      </c>
      <c r="C329" s="88">
        <v>0.76811069886559502</v>
      </c>
      <c r="D329" t="s">
        <v>1324</v>
      </c>
    </row>
    <row r="330" spans="1:4" x14ac:dyDescent="0.35">
      <c r="A330" t="s">
        <v>1325</v>
      </c>
      <c r="B330" t="s">
        <v>662</v>
      </c>
      <c r="C330" s="88">
        <v>0.75863210930977698</v>
      </c>
      <c r="D330" t="s">
        <v>1326</v>
      </c>
    </row>
    <row r="331" spans="1:4" x14ac:dyDescent="0.35">
      <c r="A331" t="s">
        <v>1327</v>
      </c>
      <c r="B331" t="s">
        <v>609</v>
      </c>
      <c r="C331" s="88">
        <v>0.75493510868354596</v>
      </c>
      <c r="D331" t="s">
        <v>1328</v>
      </c>
    </row>
    <row r="332" spans="1:4" x14ac:dyDescent="0.35">
      <c r="A332" t="s">
        <v>1329</v>
      </c>
      <c r="B332" t="s">
        <v>609</v>
      </c>
      <c r="C332" s="88">
        <v>0.74855974380813395</v>
      </c>
      <c r="D332" t="s">
        <v>1330</v>
      </c>
    </row>
    <row r="333" spans="1:4" x14ac:dyDescent="0.35">
      <c r="A333" t="s">
        <v>1331</v>
      </c>
      <c r="B333" t="s">
        <v>609</v>
      </c>
      <c r="C333" s="88">
        <v>0.74596609858979301</v>
      </c>
      <c r="D333" t="s">
        <v>1332</v>
      </c>
    </row>
    <row r="334" spans="1:4" x14ac:dyDescent="0.35">
      <c r="A334" t="s">
        <v>1333</v>
      </c>
      <c r="B334" t="s">
        <v>1334</v>
      </c>
      <c r="C334" s="88">
        <v>0.74498750704545103</v>
      </c>
      <c r="D334" t="s">
        <v>1335</v>
      </c>
    </row>
    <row r="335" spans="1:4" x14ac:dyDescent="0.35">
      <c r="A335" t="s">
        <v>1336</v>
      </c>
      <c r="B335" t="s">
        <v>779</v>
      </c>
      <c r="C335" s="88">
        <v>0.73883654937715204</v>
      </c>
      <c r="D335" t="s">
        <v>1337</v>
      </c>
    </row>
    <row r="336" spans="1:4" x14ac:dyDescent="0.35">
      <c r="A336" t="s">
        <v>1338</v>
      </c>
      <c r="B336" t="s">
        <v>717</v>
      </c>
      <c r="C336" s="88">
        <v>0.73854176084302303</v>
      </c>
      <c r="D336" t="s">
        <v>1339</v>
      </c>
    </row>
    <row r="337" spans="1:4" x14ac:dyDescent="0.35">
      <c r="A337" t="s">
        <v>1340</v>
      </c>
      <c r="B337" t="s">
        <v>626</v>
      </c>
      <c r="C337" s="88">
        <v>0.737090384456208</v>
      </c>
      <c r="D337" t="s">
        <v>1341</v>
      </c>
    </row>
    <row r="338" spans="1:4" x14ac:dyDescent="0.35">
      <c r="A338" t="s">
        <v>1342</v>
      </c>
      <c r="B338" t="s">
        <v>609</v>
      </c>
      <c r="C338" s="88">
        <v>0.73506365834093601</v>
      </c>
      <c r="D338" t="s">
        <v>1343</v>
      </c>
    </row>
    <row r="339" spans="1:4" x14ac:dyDescent="0.35">
      <c r="A339" t="s">
        <v>1344</v>
      </c>
      <c r="B339" t="s">
        <v>618</v>
      </c>
      <c r="C339" s="88">
        <v>0.73373329617293304</v>
      </c>
      <c r="D339" t="s">
        <v>1345</v>
      </c>
    </row>
    <row r="340" spans="1:4" x14ac:dyDescent="0.35">
      <c r="A340" t="s">
        <v>1346</v>
      </c>
      <c r="B340" t="s">
        <v>1347</v>
      </c>
      <c r="C340" s="88">
        <v>0.73310154462892796</v>
      </c>
      <c r="D340" t="s">
        <v>1348</v>
      </c>
    </row>
    <row r="341" spans="1:4" x14ac:dyDescent="0.35">
      <c r="A341" t="s">
        <v>1349</v>
      </c>
      <c r="B341" t="s">
        <v>626</v>
      </c>
      <c r="C341" s="88">
        <v>0.71996492902214304</v>
      </c>
      <c r="D341" t="s">
        <v>1350</v>
      </c>
    </row>
    <row r="342" spans="1:4" x14ac:dyDescent="0.35">
      <c r="A342" t="s">
        <v>1351</v>
      </c>
      <c r="B342" t="s">
        <v>938</v>
      </c>
      <c r="C342" s="88">
        <v>0.719434487084326</v>
      </c>
      <c r="D342" t="s">
        <v>1352</v>
      </c>
    </row>
    <row r="343" spans="1:4" x14ac:dyDescent="0.35">
      <c r="A343" t="s">
        <v>1353</v>
      </c>
      <c r="B343" t="s">
        <v>609</v>
      </c>
      <c r="C343" s="88">
        <v>0.717025399426235</v>
      </c>
      <c r="D343" t="s">
        <v>1354</v>
      </c>
    </row>
    <row r="344" spans="1:4" x14ac:dyDescent="0.35">
      <c r="A344" t="s">
        <v>1355</v>
      </c>
      <c r="B344" t="s">
        <v>779</v>
      </c>
      <c r="C344" s="88">
        <v>0.71509327701735104</v>
      </c>
      <c r="D344" t="s">
        <v>1356</v>
      </c>
    </row>
    <row r="345" spans="1:4" x14ac:dyDescent="0.35">
      <c r="A345" t="s">
        <v>1357</v>
      </c>
      <c r="B345" t="s">
        <v>753</v>
      </c>
      <c r="C345" s="88">
        <v>0.71349354527736597</v>
      </c>
      <c r="D345" t="s">
        <v>1358</v>
      </c>
    </row>
    <row r="346" spans="1:4" x14ac:dyDescent="0.35">
      <c r="A346" t="s">
        <v>1359</v>
      </c>
      <c r="B346" t="s">
        <v>758</v>
      </c>
      <c r="C346" s="88">
        <v>0.71216334831404804</v>
      </c>
      <c r="D346" t="s">
        <v>1360</v>
      </c>
    </row>
    <row r="347" spans="1:4" x14ac:dyDescent="0.35">
      <c r="A347" t="s">
        <v>1361</v>
      </c>
      <c r="B347" t="s">
        <v>1362</v>
      </c>
      <c r="C347" s="88">
        <v>0.704481924931599</v>
      </c>
      <c r="D347" t="s">
        <v>1363</v>
      </c>
    </row>
    <row r="348" spans="1:4" x14ac:dyDescent="0.35">
      <c r="A348" t="s">
        <v>1364</v>
      </c>
      <c r="B348" t="s">
        <v>609</v>
      </c>
      <c r="C348" s="88">
        <v>0.69911470055840397</v>
      </c>
      <c r="D348" t="s">
        <v>1365</v>
      </c>
    </row>
    <row r="349" spans="1:4" x14ac:dyDescent="0.35">
      <c r="A349" t="s">
        <v>1366</v>
      </c>
      <c r="B349" t="s">
        <v>1040</v>
      </c>
      <c r="C349" s="88">
        <v>0.69531129289534299</v>
      </c>
      <c r="D349" t="s">
        <v>1367</v>
      </c>
    </row>
    <row r="350" spans="1:4" x14ac:dyDescent="0.35">
      <c r="A350" t="s">
        <v>1368</v>
      </c>
      <c r="B350" t="s">
        <v>609</v>
      </c>
      <c r="C350" s="88">
        <v>0.68635969311687905</v>
      </c>
      <c r="D350" t="s">
        <v>1369</v>
      </c>
    </row>
    <row r="351" spans="1:4" x14ac:dyDescent="0.35">
      <c r="A351" t="s">
        <v>1370</v>
      </c>
      <c r="B351" t="s">
        <v>809</v>
      </c>
      <c r="C351" s="88">
        <v>0.67933629130733897</v>
      </c>
      <c r="D351" t="s">
        <v>1371</v>
      </c>
    </row>
    <row r="352" spans="1:4" x14ac:dyDescent="0.35">
      <c r="A352" t="s">
        <v>1372</v>
      </c>
      <c r="B352" t="s">
        <v>782</v>
      </c>
      <c r="C352" s="88">
        <v>0.67547958968735899</v>
      </c>
      <c r="D352" t="s">
        <v>1373</v>
      </c>
    </row>
    <row r="353" spans="1:4" x14ac:dyDescent="0.35">
      <c r="A353" t="s">
        <v>1374</v>
      </c>
      <c r="B353" t="s">
        <v>609</v>
      </c>
      <c r="C353" s="88">
        <v>0.66903083582385603</v>
      </c>
      <c r="D353" t="s">
        <v>1375</v>
      </c>
    </row>
    <row r="354" spans="1:4" x14ac:dyDescent="0.35">
      <c r="A354" t="s">
        <v>1376</v>
      </c>
      <c r="B354" t="s">
        <v>662</v>
      </c>
      <c r="C354" s="88">
        <v>0.66880525016651304</v>
      </c>
      <c r="D354" t="s">
        <v>1377</v>
      </c>
    </row>
    <row r="355" spans="1:4" x14ac:dyDescent="0.35">
      <c r="A355" t="s">
        <v>1378</v>
      </c>
      <c r="B355" t="s">
        <v>723</v>
      </c>
      <c r="C355" s="88">
        <v>0.66876355225000605</v>
      </c>
      <c r="D355" t="s">
        <v>1379</v>
      </c>
    </row>
    <row r="356" spans="1:4" x14ac:dyDescent="0.35">
      <c r="A356" t="s">
        <v>1380</v>
      </c>
      <c r="B356" t="s">
        <v>975</v>
      </c>
      <c r="C356" s="88">
        <v>0.66583572383813405</v>
      </c>
      <c r="D356" t="s">
        <v>1381</v>
      </c>
    </row>
    <row r="357" spans="1:4" x14ac:dyDescent="0.35">
      <c r="A357" t="s">
        <v>1382</v>
      </c>
      <c r="B357" t="s">
        <v>662</v>
      </c>
      <c r="C357" s="88">
        <v>0.66226028656150204</v>
      </c>
      <c r="D357" t="s">
        <v>1383</v>
      </c>
    </row>
    <row r="358" spans="1:4" x14ac:dyDescent="0.35">
      <c r="A358" t="s">
        <v>1384</v>
      </c>
      <c r="B358" t="s">
        <v>626</v>
      </c>
      <c r="C358" s="88">
        <v>0.66128448495866798</v>
      </c>
      <c r="D358" t="s">
        <v>1385</v>
      </c>
    </row>
    <row r="359" spans="1:4" x14ac:dyDescent="0.35">
      <c r="A359" t="s">
        <v>1386</v>
      </c>
      <c r="B359" t="s">
        <v>609</v>
      </c>
      <c r="C359" s="88">
        <v>0.65804644700224002</v>
      </c>
      <c r="D359" t="s">
        <v>1387</v>
      </c>
    </row>
    <row r="360" spans="1:4" x14ac:dyDescent="0.35">
      <c r="A360" t="s">
        <v>1388</v>
      </c>
      <c r="B360" t="s">
        <v>1143</v>
      </c>
      <c r="C360" s="88">
        <v>0.65467659566663805</v>
      </c>
      <c r="D360" t="s">
        <v>1389</v>
      </c>
    </row>
    <row r="361" spans="1:4" x14ac:dyDescent="0.35">
      <c r="A361" t="s">
        <v>1390</v>
      </c>
      <c r="B361" t="s">
        <v>643</v>
      </c>
      <c r="C361" s="88">
        <v>0.65351347773935498</v>
      </c>
      <c r="D361" t="s">
        <v>1391</v>
      </c>
    </row>
    <row r="362" spans="1:4" x14ac:dyDescent="0.35">
      <c r="A362" t="s">
        <v>1392</v>
      </c>
      <c r="B362" t="s">
        <v>980</v>
      </c>
      <c r="C362" s="88">
        <v>0.64624177817812301</v>
      </c>
      <c r="D362" t="s">
        <v>1393</v>
      </c>
    </row>
    <row r="363" spans="1:4" x14ac:dyDescent="0.35">
      <c r="A363" t="s">
        <v>1394</v>
      </c>
      <c r="B363" t="s">
        <v>609</v>
      </c>
      <c r="C363" s="88">
        <v>0.64426960249912901</v>
      </c>
      <c r="D363" t="s">
        <v>1395</v>
      </c>
    </row>
    <row r="364" spans="1:4" x14ac:dyDescent="0.35">
      <c r="A364" t="s">
        <v>1396</v>
      </c>
      <c r="B364" t="s">
        <v>609</v>
      </c>
      <c r="C364" s="88">
        <v>0.64370926697754005</v>
      </c>
      <c r="D364" t="s">
        <v>1397</v>
      </c>
    </row>
    <row r="365" spans="1:4" x14ac:dyDescent="0.35">
      <c r="A365" t="s">
        <v>1398</v>
      </c>
      <c r="B365" t="s">
        <v>623</v>
      </c>
      <c r="C365" s="88">
        <v>0.642760141875796</v>
      </c>
      <c r="D365" t="s">
        <v>1399</v>
      </c>
    </row>
    <row r="366" spans="1:4" x14ac:dyDescent="0.35">
      <c r="A366" t="s">
        <v>1400</v>
      </c>
      <c r="B366" t="s">
        <v>698</v>
      </c>
      <c r="C366" s="88">
        <v>0.64253765996168699</v>
      </c>
      <c r="D366" t="s">
        <v>1401</v>
      </c>
    </row>
    <row r="367" spans="1:4" x14ac:dyDescent="0.35">
      <c r="A367" t="s">
        <v>1402</v>
      </c>
      <c r="B367" t="s">
        <v>646</v>
      </c>
      <c r="C367" s="88">
        <v>0.64104952816360905</v>
      </c>
      <c r="D367" t="s">
        <v>1403</v>
      </c>
    </row>
    <row r="368" spans="1:4" x14ac:dyDescent="0.35">
      <c r="A368" t="s">
        <v>1404</v>
      </c>
      <c r="B368" t="s">
        <v>1213</v>
      </c>
      <c r="C368" s="88">
        <v>0.63846848733001405</v>
      </c>
      <c r="D368" t="s">
        <v>1405</v>
      </c>
    </row>
    <row r="369" spans="1:4" x14ac:dyDescent="0.35">
      <c r="A369" t="s">
        <v>1406</v>
      </c>
      <c r="B369" t="s">
        <v>1407</v>
      </c>
      <c r="C369" s="88">
        <v>0.63582795853544205</v>
      </c>
      <c r="D369" t="s">
        <v>1408</v>
      </c>
    </row>
    <row r="370" spans="1:4" x14ac:dyDescent="0.35">
      <c r="A370" t="s">
        <v>1409</v>
      </c>
      <c r="B370" t="s">
        <v>609</v>
      </c>
      <c r="C370" s="88">
        <v>0.62932534212475699</v>
      </c>
      <c r="D370" t="s">
        <v>1410</v>
      </c>
    </row>
    <row r="371" spans="1:4" x14ac:dyDescent="0.35">
      <c r="A371" t="s">
        <v>1411</v>
      </c>
      <c r="B371" t="s">
        <v>626</v>
      </c>
      <c r="C371" s="88">
        <v>0.62164605800385397</v>
      </c>
      <c r="D371" t="s">
        <v>1412</v>
      </c>
    </row>
    <row r="372" spans="1:4" x14ac:dyDescent="0.35">
      <c r="A372" t="s">
        <v>1413</v>
      </c>
      <c r="B372" t="s">
        <v>609</v>
      </c>
      <c r="C372" s="88">
        <v>0.62027246442246198</v>
      </c>
      <c r="D372" t="s">
        <v>1414</v>
      </c>
    </row>
    <row r="373" spans="1:4" x14ac:dyDescent="0.35">
      <c r="A373" t="s">
        <v>1415</v>
      </c>
      <c r="B373" t="s">
        <v>717</v>
      </c>
      <c r="C373" s="88">
        <v>0.61929821431016996</v>
      </c>
      <c r="D373" t="s">
        <v>1416</v>
      </c>
    </row>
    <row r="374" spans="1:4" x14ac:dyDescent="0.35">
      <c r="A374" t="s">
        <v>1417</v>
      </c>
      <c r="B374" t="s">
        <v>646</v>
      </c>
      <c r="C374" s="88">
        <v>0.61608261539309495</v>
      </c>
      <c r="D374" t="s">
        <v>1418</v>
      </c>
    </row>
    <row r="375" spans="1:4" x14ac:dyDescent="0.35">
      <c r="A375" t="s">
        <v>1419</v>
      </c>
      <c r="B375" t="s">
        <v>615</v>
      </c>
      <c r="C375" s="88">
        <v>0.61330778675502695</v>
      </c>
      <c r="D375" t="s">
        <v>1420</v>
      </c>
    </row>
    <row r="376" spans="1:4" x14ac:dyDescent="0.35">
      <c r="A376" t="s">
        <v>1421</v>
      </c>
      <c r="B376" t="s">
        <v>629</v>
      </c>
      <c r="C376" s="88">
        <v>0.60449007277373301</v>
      </c>
      <c r="D376" t="s">
        <v>1422</v>
      </c>
    </row>
    <row r="377" spans="1:4" x14ac:dyDescent="0.35">
      <c r="A377" t="s">
        <v>1423</v>
      </c>
      <c r="B377" t="s">
        <v>758</v>
      </c>
      <c r="C377" s="88">
        <v>0.60160980671801101</v>
      </c>
      <c r="D377" t="s">
        <v>1424</v>
      </c>
    </row>
    <row r="378" spans="1:4" x14ac:dyDescent="0.35">
      <c r="A378" t="s">
        <v>1425</v>
      </c>
      <c r="B378" t="s">
        <v>819</v>
      </c>
      <c r="C378" s="88">
        <v>0.60160094522770902</v>
      </c>
      <c r="D378" t="s">
        <v>1426</v>
      </c>
    </row>
    <row r="379" spans="1:4" x14ac:dyDescent="0.35">
      <c r="A379" t="s">
        <v>1427</v>
      </c>
      <c r="B379" t="s">
        <v>720</v>
      </c>
      <c r="C379" s="88">
        <v>0.60022665956765198</v>
      </c>
      <c r="D379" t="s">
        <v>1428</v>
      </c>
    </row>
    <row r="380" spans="1:4" x14ac:dyDescent="0.35">
      <c r="A380" t="s">
        <v>1429</v>
      </c>
      <c r="B380" t="s">
        <v>960</v>
      </c>
      <c r="C380" s="88">
        <v>0.59986043656576804</v>
      </c>
      <c r="D380" t="s">
        <v>1430</v>
      </c>
    </row>
    <row r="381" spans="1:4" x14ac:dyDescent="0.35">
      <c r="A381" t="s">
        <v>1431</v>
      </c>
      <c r="B381" t="s">
        <v>730</v>
      </c>
      <c r="C381" s="88">
        <v>0.59607108422966604</v>
      </c>
      <c r="D381" t="s">
        <v>1432</v>
      </c>
    </row>
    <row r="382" spans="1:4" x14ac:dyDescent="0.35">
      <c r="A382" t="s">
        <v>1433</v>
      </c>
      <c r="B382" t="s">
        <v>1040</v>
      </c>
      <c r="C382" s="88">
        <v>0.59582677756107605</v>
      </c>
      <c r="D382" t="s">
        <v>1434</v>
      </c>
    </row>
    <row r="383" spans="1:4" x14ac:dyDescent="0.35">
      <c r="A383" t="s">
        <v>1435</v>
      </c>
      <c r="B383" t="s">
        <v>609</v>
      </c>
      <c r="C383" s="88">
        <v>0.594851581765385</v>
      </c>
      <c r="D383" t="s">
        <v>1436</v>
      </c>
    </row>
    <row r="384" spans="1:4" x14ac:dyDescent="0.35">
      <c r="A384" t="s">
        <v>1437</v>
      </c>
      <c r="B384" t="s">
        <v>618</v>
      </c>
      <c r="C384" s="88">
        <v>0.59093563477294397</v>
      </c>
      <c r="D384" t="s">
        <v>1438</v>
      </c>
    </row>
    <row r="385" spans="1:4" x14ac:dyDescent="0.35">
      <c r="A385" t="s">
        <v>1439</v>
      </c>
      <c r="B385" t="s">
        <v>609</v>
      </c>
      <c r="C385" s="88">
        <v>0.59078374864830996</v>
      </c>
      <c r="D385" t="s">
        <v>1440</v>
      </c>
    </row>
    <row r="386" spans="1:4" x14ac:dyDescent="0.35">
      <c r="A386" t="s">
        <v>1441</v>
      </c>
      <c r="B386" t="s">
        <v>626</v>
      </c>
      <c r="C386" s="88">
        <v>0.58890878600947305</v>
      </c>
      <c r="D386" t="s">
        <v>1442</v>
      </c>
    </row>
    <row r="387" spans="1:4" x14ac:dyDescent="0.35">
      <c r="A387" t="s">
        <v>1443</v>
      </c>
      <c r="B387" t="s">
        <v>794</v>
      </c>
      <c r="C387" s="88">
        <v>0.58684976303149305</v>
      </c>
      <c r="D387" t="s">
        <v>1444</v>
      </c>
    </row>
    <row r="388" spans="1:4" x14ac:dyDescent="0.35">
      <c r="A388" t="s">
        <v>1445</v>
      </c>
      <c r="B388" t="s">
        <v>1446</v>
      </c>
      <c r="C388" s="88">
        <v>0.58123188933208003</v>
      </c>
      <c r="D388" t="s">
        <v>1447</v>
      </c>
    </row>
    <row r="389" spans="1:4" x14ac:dyDescent="0.35">
      <c r="A389" t="s">
        <v>1448</v>
      </c>
      <c r="B389" t="s">
        <v>618</v>
      </c>
      <c r="C389" s="88">
        <v>0.58057613085160198</v>
      </c>
      <c r="D389" t="s">
        <v>1449</v>
      </c>
    </row>
    <row r="390" spans="1:4" x14ac:dyDescent="0.35">
      <c r="A390" t="s">
        <v>1450</v>
      </c>
      <c r="B390" t="s">
        <v>1198</v>
      </c>
      <c r="C390" s="88">
        <v>0.57772197486328702</v>
      </c>
      <c r="D390" t="s">
        <v>1451</v>
      </c>
    </row>
    <row r="391" spans="1:4" x14ac:dyDescent="0.35">
      <c r="A391" t="s">
        <v>1452</v>
      </c>
      <c r="B391" t="s">
        <v>1453</v>
      </c>
      <c r="C391" s="88">
        <v>0.56540750495899805</v>
      </c>
      <c r="D391" t="s">
        <v>1454</v>
      </c>
    </row>
    <row r="392" spans="1:4" x14ac:dyDescent="0.35">
      <c r="A392" t="s">
        <v>1455</v>
      </c>
      <c r="B392" t="s">
        <v>626</v>
      </c>
      <c r="C392" s="88">
        <v>0.56490261530665697</v>
      </c>
      <c r="D392" t="s">
        <v>1456</v>
      </c>
    </row>
    <row r="393" spans="1:4" x14ac:dyDescent="0.35">
      <c r="A393" t="s">
        <v>1457</v>
      </c>
      <c r="B393" t="s">
        <v>681</v>
      </c>
      <c r="C393" s="88">
        <v>0.56356881576870599</v>
      </c>
      <c r="D393" t="s">
        <v>1458</v>
      </c>
    </row>
    <row r="394" spans="1:4" x14ac:dyDescent="0.35">
      <c r="A394" t="s">
        <v>1459</v>
      </c>
      <c r="B394" t="s">
        <v>618</v>
      </c>
      <c r="C394" s="88">
        <v>0.561204505338741</v>
      </c>
      <c r="D394" t="s">
        <v>1460</v>
      </c>
    </row>
    <row r="395" spans="1:4" x14ac:dyDescent="0.35">
      <c r="A395" t="s">
        <v>1461</v>
      </c>
      <c r="B395" t="s">
        <v>779</v>
      </c>
      <c r="C395" s="88">
        <v>0.56028316486386198</v>
      </c>
      <c r="D395" t="s">
        <v>1462</v>
      </c>
    </row>
    <row r="396" spans="1:4" x14ac:dyDescent="0.35">
      <c r="A396" t="s">
        <v>1463</v>
      </c>
      <c r="B396" t="s">
        <v>1095</v>
      </c>
      <c r="C396" s="88">
        <v>0.55980571020362901</v>
      </c>
      <c r="D396" t="s">
        <v>1464</v>
      </c>
    </row>
    <row r="397" spans="1:4" x14ac:dyDescent="0.35">
      <c r="A397" t="s">
        <v>1465</v>
      </c>
      <c r="B397" t="s">
        <v>720</v>
      </c>
      <c r="C397" s="88">
        <v>0.55329132552868798</v>
      </c>
      <c r="D397" t="s">
        <v>1466</v>
      </c>
    </row>
    <row r="398" spans="1:4" x14ac:dyDescent="0.35">
      <c r="A398" t="s">
        <v>1467</v>
      </c>
      <c r="B398" t="s">
        <v>723</v>
      </c>
      <c r="C398" s="88">
        <v>0.55307737428231296</v>
      </c>
      <c r="D398" t="s">
        <v>1468</v>
      </c>
    </row>
    <row r="399" spans="1:4" x14ac:dyDescent="0.35">
      <c r="A399" t="s">
        <v>1469</v>
      </c>
      <c r="B399" t="s">
        <v>779</v>
      </c>
      <c r="C399" s="88">
        <v>0.55304685302247902</v>
      </c>
      <c r="D399" t="s">
        <v>1470</v>
      </c>
    </row>
    <row r="400" spans="1:4" x14ac:dyDescent="0.35">
      <c r="A400" t="s">
        <v>1471</v>
      </c>
      <c r="B400" t="s">
        <v>871</v>
      </c>
      <c r="C400" s="88">
        <v>0.55205065766189398</v>
      </c>
      <c r="D400" t="s">
        <v>1472</v>
      </c>
    </row>
    <row r="401" spans="1:4" x14ac:dyDescent="0.35">
      <c r="A401" t="s">
        <v>1473</v>
      </c>
      <c r="B401" t="s">
        <v>717</v>
      </c>
      <c r="C401" s="88">
        <v>0.55095266865338899</v>
      </c>
      <c r="D401" t="s">
        <v>1474</v>
      </c>
    </row>
    <row r="402" spans="1:4" x14ac:dyDescent="0.35">
      <c r="A402" t="s">
        <v>1475</v>
      </c>
      <c r="B402" t="s">
        <v>1476</v>
      </c>
      <c r="C402" s="88">
        <v>0.54996589053895695</v>
      </c>
      <c r="D402" t="s">
        <v>1477</v>
      </c>
    </row>
    <row r="403" spans="1:4" x14ac:dyDescent="0.35">
      <c r="A403" t="s">
        <v>1478</v>
      </c>
      <c r="B403" t="s">
        <v>779</v>
      </c>
      <c r="C403" s="88">
        <v>0.54905464285489103</v>
      </c>
      <c r="D403" t="s">
        <v>1479</v>
      </c>
    </row>
    <row r="404" spans="1:4" x14ac:dyDescent="0.35">
      <c r="A404" t="s">
        <v>1480</v>
      </c>
      <c r="B404" t="s">
        <v>1334</v>
      </c>
      <c r="C404" s="88">
        <v>0.54861042172225005</v>
      </c>
      <c r="D404" t="s">
        <v>1481</v>
      </c>
    </row>
    <row r="405" spans="1:4" x14ac:dyDescent="0.35">
      <c r="A405" t="s">
        <v>1482</v>
      </c>
      <c r="B405" t="s">
        <v>665</v>
      </c>
      <c r="C405" s="88">
        <v>0.54691406465495596</v>
      </c>
      <c r="D405" t="s">
        <v>1483</v>
      </c>
    </row>
    <row r="406" spans="1:4" x14ac:dyDescent="0.35">
      <c r="A406" t="s">
        <v>1484</v>
      </c>
      <c r="B406" t="s">
        <v>662</v>
      </c>
      <c r="C406" s="88">
        <v>0.54654188823392502</v>
      </c>
      <c r="D406" t="s">
        <v>1485</v>
      </c>
    </row>
    <row r="407" spans="1:4" x14ac:dyDescent="0.35">
      <c r="A407" t="s">
        <v>1486</v>
      </c>
      <c r="B407" t="s">
        <v>758</v>
      </c>
      <c r="C407" s="88">
        <v>0.54408776376841494</v>
      </c>
      <c r="D407" t="s">
        <v>1487</v>
      </c>
    </row>
    <row r="408" spans="1:4" x14ac:dyDescent="0.35">
      <c r="A408" t="s">
        <v>1488</v>
      </c>
      <c r="B408" t="s">
        <v>1489</v>
      </c>
      <c r="C408" s="88">
        <v>0.54105728907074901</v>
      </c>
      <c r="D408" t="s">
        <v>1490</v>
      </c>
    </row>
    <row r="409" spans="1:4" x14ac:dyDescent="0.35">
      <c r="A409" t="s">
        <v>1491</v>
      </c>
      <c r="B409" t="s">
        <v>1492</v>
      </c>
      <c r="C409" s="88">
        <v>0.54104512232990298</v>
      </c>
      <c r="D409" t="s">
        <v>1493</v>
      </c>
    </row>
    <row r="410" spans="1:4" x14ac:dyDescent="0.35">
      <c r="A410" t="s">
        <v>1494</v>
      </c>
      <c r="B410" t="s">
        <v>635</v>
      </c>
      <c r="C410" s="88">
        <v>0.54062949336458599</v>
      </c>
      <c r="D410" t="s">
        <v>1495</v>
      </c>
    </row>
    <row r="411" spans="1:4" x14ac:dyDescent="0.35">
      <c r="A411" t="s">
        <v>1496</v>
      </c>
      <c r="B411" t="s">
        <v>960</v>
      </c>
      <c r="C411" s="88">
        <v>0.53771733843399905</v>
      </c>
      <c r="D411" t="s">
        <v>1497</v>
      </c>
    </row>
    <row r="412" spans="1:4" x14ac:dyDescent="0.35">
      <c r="A412" t="s">
        <v>1498</v>
      </c>
      <c r="B412" t="s">
        <v>651</v>
      </c>
      <c r="C412" s="88">
        <v>0.53437026970593904</v>
      </c>
      <c r="D412" t="s">
        <v>1499</v>
      </c>
    </row>
    <row r="413" spans="1:4" x14ac:dyDescent="0.35">
      <c r="A413" t="s">
        <v>1500</v>
      </c>
      <c r="B413" t="s">
        <v>623</v>
      </c>
      <c r="C413" s="88">
        <v>0.532976381500605</v>
      </c>
      <c r="D413" t="s">
        <v>1501</v>
      </c>
    </row>
    <row r="414" spans="1:4" x14ac:dyDescent="0.35">
      <c r="A414" t="s">
        <v>1502</v>
      </c>
      <c r="B414" t="s">
        <v>874</v>
      </c>
      <c r="C414" s="88">
        <v>0.53262759168781904</v>
      </c>
      <c r="D414" t="s">
        <v>1503</v>
      </c>
    </row>
    <row r="415" spans="1:4" x14ac:dyDescent="0.35">
      <c r="A415" t="s">
        <v>1504</v>
      </c>
      <c r="B415" t="s">
        <v>1407</v>
      </c>
      <c r="C415" s="88">
        <v>0.53031686700917802</v>
      </c>
      <c r="D415" t="s">
        <v>1505</v>
      </c>
    </row>
    <row r="416" spans="1:4" x14ac:dyDescent="0.35">
      <c r="A416" t="s">
        <v>1506</v>
      </c>
      <c r="B416" t="s">
        <v>874</v>
      </c>
      <c r="C416" s="88">
        <v>0.53015756594857399</v>
      </c>
      <c r="D416" t="s">
        <v>1507</v>
      </c>
    </row>
    <row r="417" spans="1:4" x14ac:dyDescent="0.35">
      <c r="A417" t="s">
        <v>1508</v>
      </c>
      <c r="B417" t="s">
        <v>758</v>
      </c>
      <c r="C417" s="88">
        <v>0.52704671666944802</v>
      </c>
      <c r="D417" t="s">
        <v>1509</v>
      </c>
    </row>
    <row r="418" spans="1:4" x14ac:dyDescent="0.35">
      <c r="A418" t="s">
        <v>1510</v>
      </c>
      <c r="B418" t="s">
        <v>717</v>
      </c>
      <c r="C418" s="88">
        <v>0.52544116562502197</v>
      </c>
      <c r="D418" t="s">
        <v>1511</v>
      </c>
    </row>
    <row r="419" spans="1:4" x14ac:dyDescent="0.35">
      <c r="A419" t="s">
        <v>1512</v>
      </c>
      <c r="B419" t="s">
        <v>646</v>
      </c>
      <c r="C419" s="88">
        <v>0.52319048926335399</v>
      </c>
      <c r="D419" t="s">
        <v>1513</v>
      </c>
    </row>
    <row r="420" spans="1:4" x14ac:dyDescent="0.35">
      <c r="A420" t="s">
        <v>1514</v>
      </c>
      <c r="B420" t="s">
        <v>626</v>
      </c>
      <c r="C420" s="88">
        <v>0.52283172250868504</v>
      </c>
      <c r="D420" t="s">
        <v>1515</v>
      </c>
    </row>
    <row r="421" spans="1:4" x14ac:dyDescent="0.35">
      <c r="A421" t="s">
        <v>1516</v>
      </c>
      <c r="B421" t="s">
        <v>980</v>
      </c>
      <c r="C421" s="88">
        <v>0.52151482272943905</v>
      </c>
      <c r="D421" t="s">
        <v>1517</v>
      </c>
    </row>
    <row r="422" spans="1:4" x14ac:dyDescent="0.35">
      <c r="A422" t="s">
        <v>1518</v>
      </c>
      <c r="B422" t="s">
        <v>1198</v>
      </c>
      <c r="C422" s="88">
        <v>0.51317334239852896</v>
      </c>
      <c r="D422" t="s">
        <v>1519</v>
      </c>
    </row>
    <row r="423" spans="1:4" x14ac:dyDescent="0.35">
      <c r="A423" t="s">
        <v>1520</v>
      </c>
      <c r="B423" t="s">
        <v>609</v>
      </c>
      <c r="C423" s="88">
        <v>0.51311805072635097</v>
      </c>
      <c r="D423" t="s">
        <v>1521</v>
      </c>
    </row>
    <row r="424" spans="1:4" x14ac:dyDescent="0.35">
      <c r="A424" t="s">
        <v>1522</v>
      </c>
      <c r="B424" t="s">
        <v>917</v>
      </c>
      <c r="C424" s="88">
        <v>0.51181963622256499</v>
      </c>
      <c r="D424" t="s">
        <v>1523</v>
      </c>
    </row>
    <row r="425" spans="1:4" x14ac:dyDescent="0.35">
      <c r="A425" t="s">
        <v>1524</v>
      </c>
      <c r="B425" t="s">
        <v>615</v>
      </c>
      <c r="C425" s="88">
        <v>0.51003713255172201</v>
      </c>
      <c r="D425" t="s">
        <v>1525</v>
      </c>
    </row>
    <row r="426" spans="1:4" x14ac:dyDescent="0.35">
      <c r="A426" t="s">
        <v>1526</v>
      </c>
      <c r="B426" t="s">
        <v>1095</v>
      </c>
      <c r="C426" s="88">
        <v>0.50735079463403798</v>
      </c>
      <c r="D426" t="s">
        <v>1527</v>
      </c>
    </row>
    <row r="427" spans="1:4" x14ac:dyDescent="0.35">
      <c r="A427" t="s">
        <v>1528</v>
      </c>
      <c r="B427" t="s">
        <v>1529</v>
      </c>
      <c r="C427" s="88">
        <v>0.50380651486950301</v>
      </c>
      <c r="D427" t="s">
        <v>1530</v>
      </c>
    </row>
    <row r="428" spans="1:4" x14ac:dyDescent="0.35">
      <c r="A428" t="s">
        <v>1531</v>
      </c>
      <c r="B428" t="s">
        <v>609</v>
      </c>
      <c r="C428" s="88">
        <v>0.50323471847677204</v>
      </c>
      <c r="D428" t="s">
        <v>1532</v>
      </c>
    </row>
    <row r="429" spans="1:4" x14ac:dyDescent="0.35">
      <c r="A429" t="s">
        <v>1533</v>
      </c>
      <c r="B429" t="s">
        <v>871</v>
      </c>
      <c r="C429" s="88">
        <v>0.50294311382092505</v>
      </c>
      <c r="D429" t="s">
        <v>1534</v>
      </c>
    </row>
    <row r="430" spans="1:4" x14ac:dyDescent="0.35">
      <c r="A430" t="s">
        <v>1535</v>
      </c>
      <c r="B430" t="s">
        <v>779</v>
      </c>
      <c r="C430" s="88">
        <v>0.50160114456885696</v>
      </c>
      <c r="D430" t="s">
        <v>1536</v>
      </c>
    </row>
    <row r="431" spans="1:4" x14ac:dyDescent="0.35">
      <c r="A431" t="s">
        <v>1537</v>
      </c>
      <c r="B431" t="s">
        <v>609</v>
      </c>
      <c r="C431" s="88">
        <v>0.49951232339388102</v>
      </c>
      <c r="D431" t="s">
        <v>1538</v>
      </c>
    </row>
    <row r="432" spans="1:4" x14ac:dyDescent="0.35">
      <c r="A432" t="s">
        <v>1539</v>
      </c>
      <c r="B432" t="s">
        <v>864</v>
      </c>
      <c r="C432" s="88">
        <v>0.494267261470972</v>
      </c>
      <c r="D432" t="s">
        <v>1540</v>
      </c>
    </row>
    <row r="433" spans="1:4" x14ac:dyDescent="0.35">
      <c r="A433" t="s">
        <v>1541</v>
      </c>
      <c r="B433" t="s">
        <v>626</v>
      </c>
      <c r="C433" s="88">
        <v>0.49077608170457399</v>
      </c>
      <c r="D433" t="s">
        <v>1542</v>
      </c>
    </row>
    <row r="434" spans="1:4" x14ac:dyDescent="0.35">
      <c r="A434" t="s">
        <v>1543</v>
      </c>
      <c r="B434" t="s">
        <v>665</v>
      </c>
      <c r="C434" s="88">
        <v>0.48142297411134399</v>
      </c>
      <c r="D434" t="s">
        <v>1544</v>
      </c>
    </row>
    <row r="435" spans="1:4" x14ac:dyDescent="0.35">
      <c r="A435" t="s">
        <v>1545</v>
      </c>
      <c r="B435" t="s">
        <v>609</v>
      </c>
      <c r="C435" s="88">
        <v>0.48083128379846501</v>
      </c>
      <c r="D435" t="s">
        <v>1546</v>
      </c>
    </row>
    <row r="436" spans="1:4" x14ac:dyDescent="0.35">
      <c r="A436" t="s">
        <v>1547</v>
      </c>
      <c r="B436" t="s">
        <v>609</v>
      </c>
      <c r="C436" s="88">
        <v>0.47125900147400002</v>
      </c>
      <c r="D436" t="s">
        <v>1548</v>
      </c>
    </row>
    <row r="437" spans="1:4" x14ac:dyDescent="0.35">
      <c r="A437" t="s">
        <v>1549</v>
      </c>
      <c r="B437" t="s">
        <v>609</v>
      </c>
      <c r="C437" s="88">
        <v>0.47118573486036902</v>
      </c>
      <c r="D437" t="s">
        <v>1550</v>
      </c>
    </row>
    <row r="438" spans="1:4" x14ac:dyDescent="0.35">
      <c r="A438" t="s">
        <v>1551</v>
      </c>
      <c r="B438" t="s">
        <v>839</v>
      </c>
      <c r="C438" s="88">
        <v>0.47080394964950001</v>
      </c>
      <c r="D438" t="s">
        <v>1552</v>
      </c>
    </row>
    <row r="439" spans="1:4" x14ac:dyDescent="0.35">
      <c r="A439" t="s">
        <v>1553</v>
      </c>
      <c r="B439" t="s">
        <v>720</v>
      </c>
      <c r="C439" s="88">
        <v>0.47007565880125302</v>
      </c>
      <c r="D439" t="s">
        <v>1554</v>
      </c>
    </row>
    <row r="440" spans="1:4" x14ac:dyDescent="0.35">
      <c r="A440" t="s">
        <v>1555</v>
      </c>
      <c r="B440" t="s">
        <v>871</v>
      </c>
      <c r="C440" s="88">
        <v>0.46951266847081102</v>
      </c>
      <c r="D440" t="s">
        <v>1556</v>
      </c>
    </row>
    <row r="441" spans="1:4" x14ac:dyDescent="0.35">
      <c r="A441" t="s">
        <v>1557</v>
      </c>
      <c r="B441" t="s">
        <v>960</v>
      </c>
      <c r="C441" s="88">
        <v>0.46762794829594201</v>
      </c>
      <c r="D441" t="s">
        <v>1558</v>
      </c>
    </row>
    <row r="442" spans="1:4" x14ac:dyDescent="0.35">
      <c r="A442" t="s">
        <v>1559</v>
      </c>
      <c r="B442" t="s">
        <v>717</v>
      </c>
      <c r="C442" s="88">
        <v>0.46730856961874401</v>
      </c>
      <c r="D442" t="s">
        <v>1560</v>
      </c>
    </row>
    <row r="443" spans="1:4" x14ac:dyDescent="0.35">
      <c r="A443" t="s">
        <v>1561</v>
      </c>
      <c r="B443" t="s">
        <v>662</v>
      </c>
      <c r="C443" s="88">
        <v>0.465277743857755</v>
      </c>
      <c r="D443" t="s">
        <v>1562</v>
      </c>
    </row>
    <row r="444" spans="1:4" x14ac:dyDescent="0.35">
      <c r="A444" t="s">
        <v>1563</v>
      </c>
      <c r="B444" t="s">
        <v>917</v>
      </c>
      <c r="C444" s="88">
        <v>0.46305535097698503</v>
      </c>
      <c r="D444" t="s">
        <v>1564</v>
      </c>
    </row>
    <row r="445" spans="1:4" x14ac:dyDescent="0.35">
      <c r="A445" t="s">
        <v>1565</v>
      </c>
      <c r="B445" t="s">
        <v>779</v>
      </c>
      <c r="C445" s="88">
        <v>0.46159677566281598</v>
      </c>
      <c r="D445" t="s">
        <v>1566</v>
      </c>
    </row>
    <row r="446" spans="1:4" x14ac:dyDescent="0.35">
      <c r="A446" t="s">
        <v>1567</v>
      </c>
      <c r="B446" t="s">
        <v>665</v>
      </c>
      <c r="C446" s="88">
        <v>0.457458563168128</v>
      </c>
      <c r="D446" t="s">
        <v>1568</v>
      </c>
    </row>
    <row r="447" spans="1:4" x14ac:dyDescent="0.35">
      <c r="A447" t="s">
        <v>1569</v>
      </c>
      <c r="B447" t="s">
        <v>960</v>
      </c>
      <c r="C447" s="88">
        <v>0.45619850427882302</v>
      </c>
      <c r="D447" t="s">
        <v>1570</v>
      </c>
    </row>
    <row r="448" spans="1:4" x14ac:dyDescent="0.35">
      <c r="A448" t="s">
        <v>1571</v>
      </c>
      <c r="B448" t="s">
        <v>609</v>
      </c>
      <c r="C448" s="88">
        <v>0.45014435910282602</v>
      </c>
      <c r="D448" t="s">
        <v>1572</v>
      </c>
    </row>
    <row r="449" spans="1:4" x14ac:dyDescent="0.35">
      <c r="A449" t="s">
        <v>1573</v>
      </c>
      <c r="B449" t="s">
        <v>917</v>
      </c>
      <c r="C449" s="88">
        <v>0.4465688132217</v>
      </c>
      <c r="D449" t="s">
        <v>1574</v>
      </c>
    </row>
    <row r="450" spans="1:4" x14ac:dyDescent="0.35">
      <c r="A450" t="s">
        <v>1575</v>
      </c>
      <c r="B450" t="s">
        <v>753</v>
      </c>
      <c r="C450" s="88">
        <v>0.44297725653333597</v>
      </c>
      <c r="D450" t="s">
        <v>1576</v>
      </c>
    </row>
    <row r="451" spans="1:4" x14ac:dyDescent="0.35">
      <c r="A451" t="s">
        <v>1577</v>
      </c>
      <c r="B451" t="s">
        <v>609</v>
      </c>
      <c r="C451" s="88">
        <v>0.44065302354098701</v>
      </c>
      <c r="D451" t="s">
        <v>1578</v>
      </c>
    </row>
    <row r="452" spans="1:4" x14ac:dyDescent="0.35">
      <c r="A452" t="s">
        <v>1579</v>
      </c>
      <c r="B452" t="s">
        <v>1175</v>
      </c>
      <c r="C452" s="88">
        <v>0.43711739982658698</v>
      </c>
      <c r="D452" t="s">
        <v>1580</v>
      </c>
    </row>
    <row r="453" spans="1:4" x14ac:dyDescent="0.35">
      <c r="A453" t="s">
        <v>1581</v>
      </c>
      <c r="B453" t="s">
        <v>1582</v>
      </c>
      <c r="C453" s="88">
        <v>0.43567902276681603</v>
      </c>
      <c r="D453" t="s">
        <v>1583</v>
      </c>
    </row>
    <row r="454" spans="1:4" x14ac:dyDescent="0.35">
      <c r="A454" t="s">
        <v>1584</v>
      </c>
      <c r="B454" t="s">
        <v>871</v>
      </c>
      <c r="C454" s="88">
        <v>0.430547194605441</v>
      </c>
      <c r="D454" t="s">
        <v>1585</v>
      </c>
    </row>
    <row r="455" spans="1:4" x14ac:dyDescent="0.35">
      <c r="A455" t="s">
        <v>1586</v>
      </c>
      <c r="B455" t="s">
        <v>748</v>
      </c>
      <c r="C455" s="88">
        <v>0.428498723591971</v>
      </c>
      <c r="D455" t="s">
        <v>1587</v>
      </c>
    </row>
    <row r="456" spans="1:4" x14ac:dyDescent="0.35">
      <c r="A456" t="s">
        <v>1588</v>
      </c>
      <c r="B456" t="s">
        <v>809</v>
      </c>
      <c r="C456" s="88">
        <v>0.428134053151286</v>
      </c>
      <c r="D456" t="s">
        <v>1589</v>
      </c>
    </row>
    <row r="457" spans="1:4" x14ac:dyDescent="0.35">
      <c r="A457" t="s">
        <v>1590</v>
      </c>
      <c r="B457" t="s">
        <v>609</v>
      </c>
      <c r="C457" s="88">
        <v>0.42785729035353398</v>
      </c>
      <c r="D457" t="s">
        <v>1591</v>
      </c>
    </row>
    <row r="458" spans="1:4" x14ac:dyDescent="0.35">
      <c r="A458" t="s">
        <v>1592</v>
      </c>
      <c r="B458" t="s">
        <v>698</v>
      </c>
      <c r="C458" s="88">
        <v>0.42510586079533202</v>
      </c>
      <c r="D458" t="s">
        <v>1593</v>
      </c>
    </row>
    <row r="459" spans="1:4" x14ac:dyDescent="0.35">
      <c r="A459" t="s">
        <v>1594</v>
      </c>
      <c r="B459" t="s">
        <v>662</v>
      </c>
      <c r="C459" s="88">
        <v>0.42349557641338798</v>
      </c>
      <c r="D459" t="s">
        <v>1595</v>
      </c>
    </row>
    <row r="460" spans="1:4" x14ac:dyDescent="0.35">
      <c r="A460" t="s">
        <v>1596</v>
      </c>
      <c r="B460" t="s">
        <v>1492</v>
      </c>
      <c r="C460" s="88">
        <v>0.42337722397472299</v>
      </c>
      <c r="D460" t="s">
        <v>1597</v>
      </c>
    </row>
    <row r="461" spans="1:4" x14ac:dyDescent="0.35">
      <c r="A461" t="s">
        <v>1598</v>
      </c>
      <c r="B461" t="s">
        <v>698</v>
      </c>
      <c r="C461" s="88">
        <v>0.42097186708202899</v>
      </c>
      <c r="D461" t="s">
        <v>1599</v>
      </c>
    </row>
    <row r="462" spans="1:4" x14ac:dyDescent="0.35">
      <c r="A462" t="s">
        <v>1600</v>
      </c>
      <c r="B462" t="s">
        <v>609</v>
      </c>
      <c r="C462" s="88">
        <v>0.41917661192207301</v>
      </c>
      <c r="D462" t="s">
        <v>1601</v>
      </c>
    </row>
    <row r="463" spans="1:4" x14ac:dyDescent="0.35">
      <c r="A463" t="s">
        <v>1602</v>
      </c>
      <c r="B463" t="s">
        <v>609</v>
      </c>
      <c r="C463" s="88">
        <v>0.415407396870907</v>
      </c>
      <c r="D463" t="s">
        <v>1603</v>
      </c>
    </row>
    <row r="464" spans="1:4" x14ac:dyDescent="0.35">
      <c r="A464" t="s">
        <v>1604</v>
      </c>
      <c r="B464" t="s">
        <v>717</v>
      </c>
      <c r="C464" s="88">
        <v>0.41141767736051499</v>
      </c>
      <c r="D464" t="s">
        <v>1605</v>
      </c>
    </row>
    <row r="465" spans="1:4" x14ac:dyDescent="0.35">
      <c r="A465" t="s">
        <v>1606</v>
      </c>
      <c r="B465" t="s">
        <v>612</v>
      </c>
      <c r="C465" s="88">
        <v>0.41100492223364898</v>
      </c>
      <c r="D465" t="s">
        <v>1607</v>
      </c>
    </row>
    <row r="466" spans="1:4" x14ac:dyDescent="0.35">
      <c r="A466" t="s">
        <v>1608</v>
      </c>
      <c r="B466" t="s">
        <v>662</v>
      </c>
      <c r="C466" s="88">
        <v>0.40808017744214098</v>
      </c>
      <c r="D466" t="s">
        <v>1609</v>
      </c>
    </row>
    <row r="467" spans="1:4" x14ac:dyDescent="0.35">
      <c r="A467" t="s">
        <v>1610</v>
      </c>
      <c r="B467" t="s">
        <v>609</v>
      </c>
      <c r="C467" s="88">
        <v>0.407087040454923</v>
      </c>
      <c r="D467" t="s">
        <v>1611</v>
      </c>
    </row>
    <row r="468" spans="1:4" x14ac:dyDescent="0.35">
      <c r="A468" t="s">
        <v>1612</v>
      </c>
      <c r="B468" t="s">
        <v>618</v>
      </c>
      <c r="C468" s="88">
        <v>0.40497587855906603</v>
      </c>
      <c r="D468" t="s">
        <v>1613</v>
      </c>
    </row>
    <row r="469" spans="1:4" x14ac:dyDescent="0.35">
      <c r="A469" t="s">
        <v>1614</v>
      </c>
      <c r="B469" t="s">
        <v>960</v>
      </c>
      <c r="C469" s="88">
        <v>0.40113579370743702</v>
      </c>
      <c r="D469" t="s">
        <v>1615</v>
      </c>
    </row>
    <row r="470" spans="1:4" x14ac:dyDescent="0.35">
      <c r="A470" t="s">
        <v>1616</v>
      </c>
      <c r="B470" t="s">
        <v>698</v>
      </c>
      <c r="C470" s="88">
        <v>0.39759003185278802</v>
      </c>
      <c r="D470" t="s">
        <v>1617</v>
      </c>
    </row>
    <row r="471" spans="1:4" x14ac:dyDescent="0.35">
      <c r="A471" t="s">
        <v>1618</v>
      </c>
      <c r="B471" t="s">
        <v>874</v>
      </c>
      <c r="C471" s="88">
        <v>0.38784760799118501</v>
      </c>
      <c r="D471" t="s">
        <v>1619</v>
      </c>
    </row>
    <row r="472" spans="1:4" x14ac:dyDescent="0.35">
      <c r="A472" t="s">
        <v>1620</v>
      </c>
      <c r="B472" t="s">
        <v>609</v>
      </c>
      <c r="C472" s="88">
        <v>0.38611054905102099</v>
      </c>
      <c r="D472" t="s">
        <v>1621</v>
      </c>
    </row>
    <row r="473" spans="1:4" x14ac:dyDescent="0.35">
      <c r="A473" t="s">
        <v>1622</v>
      </c>
      <c r="B473" t="s">
        <v>1213</v>
      </c>
      <c r="C473" s="88">
        <v>0.385773682165304</v>
      </c>
      <c r="D473" t="s">
        <v>1623</v>
      </c>
    </row>
    <row r="474" spans="1:4" x14ac:dyDescent="0.35">
      <c r="A474" t="s">
        <v>1624</v>
      </c>
      <c r="B474" t="s">
        <v>758</v>
      </c>
      <c r="C474" s="88">
        <v>0.38536539938085002</v>
      </c>
      <c r="D474" t="s">
        <v>1625</v>
      </c>
    </row>
    <row r="475" spans="1:4" x14ac:dyDescent="0.35">
      <c r="A475" t="s">
        <v>1626</v>
      </c>
      <c r="B475" t="s">
        <v>609</v>
      </c>
      <c r="C475" s="88">
        <v>0.38471458152889199</v>
      </c>
      <c r="D475" t="s">
        <v>1627</v>
      </c>
    </row>
    <row r="476" spans="1:4" x14ac:dyDescent="0.35">
      <c r="A476" t="s">
        <v>1628</v>
      </c>
      <c r="B476" t="s">
        <v>698</v>
      </c>
      <c r="C476" s="88">
        <v>0.38118373376517201</v>
      </c>
      <c r="D476" t="s">
        <v>1629</v>
      </c>
    </row>
    <row r="477" spans="1:4" x14ac:dyDescent="0.35">
      <c r="A477" t="s">
        <v>1630</v>
      </c>
      <c r="B477" t="s">
        <v>704</v>
      </c>
      <c r="C477" s="88">
        <v>0.378993202839566</v>
      </c>
      <c r="D477" t="s">
        <v>1631</v>
      </c>
    </row>
    <row r="478" spans="1:4" x14ac:dyDescent="0.35">
      <c r="A478" t="s">
        <v>1632</v>
      </c>
      <c r="B478" t="s">
        <v>643</v>
      </c>
      <c r="C478" s="88">
        <v>0.37873732552771</v>
      </c>
      <c r="D478" t="s">
        <v>1633</v>
      </c>
    </row>
    <row r="479" spans="1:4" x14ac:dyDescent="0.35">
      <c r="A479" t="s">
        <v>1634</v>
      </c>
      <c r="B479" t="s">
        <v>779</v>
      </c>
      <c r="C479" s="88">
        <v>0.37780011341182301</v>
      </c>
      <c r="D479" t="s">
        <v>1635</v>
      </c>
    </row>
    <row r="480" spans="1:4" x14ac:dyDescent="0.35">
      <c r="A480" t="s">
        <v>1636</v>
      </c>
      <c r="B480" t="s">
        <v>665</v>
      </c>
      <c r="C480" s="88">
        <v>0.375305258058164</v>
      </c>
      <c r="D480" t="s">
        <v>1637</v>
      </c>
    </row>
    <row r="481" spans="1:4" x14ac:dyDescent="0.35">
      <c r="A481" t="s">
        <v>1638</v>
      </c>
      <c r="B481" t="s">
        <v>609</v>
      </c>
      <c r="C481" s="88">
        <v>0.37511500992837499</v>
      </c>
      <c r="D481" t="s">
        <v>1639</v>
      </c>
    </row>
    <row r="482" spans="1:4" x14ac:dyDescent="0.35">
      <c r="A482" t="s">
        <v>1640</v>
      </c>
      <c r="B482" t="s">
        <v>704</v>
      </c>
      <c r="C482" s="88">
        <v>0.37441303745765497</v>
      </c>
      <c r="D482" t="s">
        <v>1641</v>
      </c>
    </row>
    <row r="483" spans="1:4" x14ac:dyDescent="0.35">
      <c r="A483" t="s">
        <v>1642</v>
      </c>
      <c r="B483" t="s">
        <v>723</v>
      </c>
      <c r="C483" s="88">
        <v>0.37251472338251301</v>
      </c>
      <c r="D483" t="s">
        <v>1643</v>
      </c>
    </row>
    <row r="484" spans="1:4" x14ac:dyDescent="0.35">
      <c r="A484" t="s">
        <v>1644</v>
      </c>
      <c r="B484" t="s">
        <v>609</v>
      </c>
      <c r="C484" s="88">
        <v>0.37091583661469002</v>
      </c>
      <c r="D484" t="s">
        <v>1645</v>
      </c>
    </row>
    <row r="485" spans="1:4" x14ac:dyDescent="0.35">
      <c r="A485" t="s">
        <v>1646</v>
      </c>
      <c r="B485" t="s">
        <v>1647</v>
      </c>
      <c r="C485" s="88">
        <v>0.35804318647158301</v>
      </c>
      <c r="D485" t="s">
        <v>1648</v>
      </c>
    </row>
    <row r="486" spans="1:4" x14ac:dyDescent="0.35">
      <c r="A486" t="s">
        <v>1649</v>
      </c>
      <c r="B486" t="s">
        <v>1061</v>
      </c>
      <c r="C486" s="88">
        <v>0.35183567399837201</v>
      </c>
      <c r="D486" t="s">
        <v>1650</v>
      </c>
    </row>
    <row r="487" spans="1:4" x14ac:dyDescent="0.35">
      <c r="A487" t="s">
        <v>1651</v>
      </c>
      <c r="B487" t="s">
        <v>1489</v>
      </c>
      <c r="C487" s="88">
        <v>0.34690354343220098</v>
      </c>
      <c r="D487" t="s">
        <v>1652</v>
      </c>
    </row>
    <row r="488" spans="1:4" x14ac:dyDescent="0.35">
      <c r="A488" t="s">
        <v>1653</v>
      </c>
      <c r="B488" t="s">
        <v>753</v>
      </c>
      <c r="C488" s="88">
        <v>0.34600401933715003</v>
      </c>
      <c r="D488" t="s">
        <v>1654</v>
      </c>
    </row>
    <row r="489" spans="1:4" x14ac:dyDescent="0.35">
      <c r="A489" t="s">
        <v>1655</v>
      </c>
      <c r="B489" t="s">
        <v>1656</v>
      </c>
      <c r="C489" s="88">
        <v>0.34388449213303202</v>
      </c>
      <c r="D489" t="s">
        <v>1657</v>
      </c>
    </row>
    <row r="490" spans="1:4" x14ac:dyDescent="0.35">
      <c r="A490" t="s">
        <v>1658</v>
      </c>
      <c r="B490" t="s">
        <v>701</v>
      </c>
      <c r="C490" s="88">
        <v>0.34299121583502901</v>
      </c>
      <c r="D490" t="s">
        <v>1659</v>
      </c>
    </row>
    <row r="491" spans="1:4" x14ac:dyDescent="0.35">
      <c r="A491" t="s">
        <v>1660</v>
      </c>
      <c r="B491" t="s">
        <v>1661</v>
      </c>
      <c r="C491" s="88">
        <v>0.342588372444941</v>
      </c>
      <c r="D491" t="s">
        <v>1662</v>
      </c>
    </row>
    <row r="492" spans="1:4" x14ac:dyDescent="0.35">
      <c r="A492" t="s">
        <v>1663</v>
      </c>
      <c r="B492" t="s">
        <v>1664</v>
      </c>
      <c r="C492" s="88">
        <v>0.34137865360487801</v>
      </c>
      <c r="D492" t="s">
        <v>1665</v>
      </c>
    </row>
    <row r="493" spans="1:4" x14ac:dyDescent="0.35">
      <c r="A493" t="s">
        <v>1666</v>
      </c>
      <c r="B493" t="s">
        <v>871</v>
      </c>
      <c r="C493" s="88">
        <v>0.340419677156588</v>
      </c>
      <c r="D493" t="s">
        <v>1667</v>
      </c>
    </row>
    <row r="494" spans="1:4" x14ac:dyDescent="0.35">
      <c r="A494" t="s">
        <v>1668</v>
      </c>
      <c r="B494" t="s">
        <v>629</v>
      </c>
      <c r="C494" s="88">
        <v>0.339888461360011</v>
      </c>
      <c r="D494" t="s">
        <v>1669</v>
      </c>
    </row>
    <row r="495" spans="1:4" x14ac:dyDescent="0.35">
      <c r="A495" t="s">
        <v>1670</v>
      </c>
      <c r="B495" t="s">
        <v>739</v>
      </c>
      <c r="C495" s="88">
        <v>0.33785750423003702</v>
      </c>
      <c r="D495" t="s">
        <v>1671</v>
      </c>
    </row>
    <row r="496" spans="1:4" x14ac:dyDescent="0.35">
      <c r="A496" t="s">
        <v>1672</v>
      </c>
      <c r="B496" t="s">
        <v>1673</v>
      </c>
      <c r="C496" s="88">
        <v>0.33681971792982102</v>
      </c>
      <c r="D496" t="s">
        <v>1674</v>
      </c>
    </row>
    <row r="497" spans="1:4" x14ac:dyDescent="0.35">
      <c r="A497" t="s">
        <v>1675</v>
      </c>
      <c r="B497" t="s">
        <v>1132</v>
      </c>
      <c r="C497" s="88">
        <v>0.33558694577560499</v>
      </c>
      <c r="D497" t="s">
        <v>1676</v>
      </c>
    </row>
    <row r="498" spans="1:4" x14ac:dyDescent="0.35">
      <c r="A498" t="s">
        <v>1677</v>
      </c>
      <c r="B498" t="s">
        <v>1198</v>
      </c>
      <c r="C498" s="88">
        <v>0.33532931450554798</v>
      </c>
      <c r="D498" t="s">
        <v>1678</v>
      </c>
    </row>
    <row r="499" spans="1:4" x14ac:dyDescent="0.35">
      <c r="A499" t="s">
        <v>1679</v>
      </c>
      <c r="B499" t="s">
        <v>902</v>
      </c>
      <c r="C499" s="88">
        <v>0.33135476946422199</v>
      </c>
      <c r="D499" t="s">
        <v>1680</v>
      </c>
    </row>
    <row r="500" spans="1:4" x14ac:dyDescent="0.35">
      <c r="A500" t="s">
        <v>1681</v>
      </c>
      <c r="B500" t="s">
        <v>717</v>
      </c>
      <c r="C500" s="88">
        <v>0.326465455370825</v>
      </c>
      <c r="D500" t="s">
        <v>1682</v>
      </c>
    </row>
    <row r="501" spans="1:4" x14ac:dyDescent="0.35">
      <c r="A501" t="s">
        <v>1683</v>
      </c>
      <c r="B501" t="s">
        <v>1582</v>
      </c>
      <c r="C501" s="88">
        <v>0.32236821815371602</v>
      </c>
      <c r="D501" t="s">
        <v>1684</v>
      </c>
    </row>
    <row r="502" spans="1:4" x14ac:dyDescent="0.35">
      <c r="A502" t="s">
        <v>1685</v>
      </c>
      <c r="B502" t="s">
        <v>674</v>
      </c>
      <c r="C502" s="88">
        <v>0.32207134528784498</v>
      </c>
      <c r="D502" t="s">
        <v>1686</v>
      </c>
    </row>
    <row r="503" spans="1:4" x14ac:dyDescent="0.35">
      <c r="A503" t="s">
        <v>1687</v>
      </c>
      <c r="B503" t="s">
        <v>1688</v>
      </c>
      <c r="C503" s="88">
        <v>0.319887595702398</v>
      </c>
      <c r="D503" t="s">
        <v>1689</v>
      </c>
    </row>
    <row r="504" spans="1:4" x14ac:dyDescent="0.35">
      <c r="A504" t="s">
        <v>1690</v>
      </c>
      <c r="B504" t="s">
        <v>609</v>
      </c>
      <c r="C504" s="88">
        <v>0.31943022081429001</v>
      </c>
      <c r="D504" t="s">
        <v>1691</v>
      </c>
    </row>
    <row r="505" spans="1:4" x14ac:dyDescent="0.35">
      <c r="A505" t="s">
        <v>1692</v>
      </c>
      <c r="B505" t="s">
        <v>609</v>
      </c>
      <c r="C505" s="88">
        <v>0.31911516750908098</v>
      </c>
      <c r="D505" t="s">
        <v>1693</v>
      </c>
    </row>
    <row r="506" spans="1:4" x14ac:dyDescent="0.35">
      <c r="A506" t="s">
        <v>1694</v>
      </c>
      <c r="B506" t="s">
        <v>1489</v>
      </c>
      <c r="C506" s="88">
        <v>0.31771537118564402</v>
      </c>
      <c r="D506" t="s">
        <v>1695</v>
      </c>
    </row>
    <row r="507" spans="1:4" x14ac:dyDescent="0.35">
      <c r="A507" t="s">
        <v>1696</v>
      </c>
      <c r="B507" t="s">
        <v>1476</v>
      </c>
      <c r="C507" s="88">
        <v>0.317235632415513</v>
      </c>
      <c r="D507" t="s">
        <v>1697</v>
      </c>
    </row>
    <row r="508" spans="1:4" x14ac:dyDescent="0.35">
      <c r="A508" t="s">
        <v>1698</v>
      </c>
      <c r="B508" t="s">
        <v>609</v>
      </c>
      <c r="C508" s="88">
        <v>0.312578678412051</v>
      </c>
      <c r="D508" t="s">
        <v>1699</v>
      </c>
    </row>
    <row r="509" spans="1:4" x14ac:dyDescent="0.35">
      <c r="A509" t="s">
        <v>1700</v>
      </c>
      <c r="B509" t="s">
        <v>704</v>
      </c>
      <c r="C509" s="88">
        <v>0.30175314477634602</v>
      </c>
      <c r="D509" t="s">
        <v>1701</v>
      </c>
    </row>
    <row r="510" spans="1:4" x14ac:dyDescent="0.35">
      <c r="A510" t="s">
        <v>1702</v>
      </c>
      <c r="B510" t="s">
        <v>1027</v>
      </c>
      <c r="C510" s="88">
        <v>0.29638670748145601</v>
      </c>
      <c r="D510" t="s">
        <v>1703</v>
      </c>
    </row>
    <row r="511" spans="1:4" x14ac:dyDescent="0.35">
      <c r="A511" t="s">
        <v>1704</v>
      </c>
      <c r="B511" t="s">
        <v>704</v>
      </c>
      <c r="C511" s="88">
        <v>0.29494868762884102</v>
      </c>
      <c r="D511" t="s">
        <v>1705</v>
      </c>
    </row>
    <row r="512" spans="1:4" x14ac:dyDescent="0.35">
      <c r="A512" t="s">
        <v>1706</v>
      </c>
      <c r="B512" t="s">
        <v>717</v>
      </c>
      <c r="C512" s="88">
        <v>0.29380471587264501</v>
      </c>
      <c r="D512" t="s">
        <v>1707</v>
      </c>
    </row>
    <row r="513" spans="1:4" x14ac:dyDescent="0.35">
      <c r="A513" t="s">
        <v>1708</v>
      </c>
      <c r="B513" t="s">
        <v>819</v>
      </c>
      <c r="C513" s="88">
        <v>0.29288424058961199</v>
      </c>
      <c r="D513" t="s">
        <v>1709</v>
      </c>
    </row>
    <row r="514" spans="1:4" x14ac:dyDescent="0.35">
      <c r="A514" t="s">
        <v>1710</v>
      </c>
      <c r="B514" t="s">
        <v>646</v>
      </c>
      <c r="C514" s="88">
        <v>0.288588780194239</v>
      </c>
      <c r="D514" t="s">
        <v>1711</v>
      </c>
    </row>
    <row r="515" spans="1:4" x14ac:dyDescent="0.35">
      <c r="A515" t="s">
        <v>1712</v>
      </c>
      <c r="B515" t="s">
        <v>662</v>
      </c>
      <c r="C515" s="88">
        <v>0.285857073518819</v>
      </c>
      <c r="D515" t="s">
        <v>1713</v>
      </c>
    </row>
    <row r="516" spans="1:4" x14ac:dyDescent="0.35">
      <c r="A516" t="s">
        <v>1714</v>
      </c>
      <c r="B516" t="s">
        <v>701</v>
      </c>
      <c r="C516" s="88">
        <v>0.28520342104144603</v>
      </c>
      <c r="D516" t="s">
        <v>1715</v>
      </c>
    </row>
    <row r="517" spans="1:4" x14ac:dyDescent="0.35">
      <c r="A517" t="s">
        <v>1716</v>
      </c>
      <c r="B517" t="s">
        <v>609</v>
      </c>
      <c r="C517" s="88">
        <v>0.28174628974604099</v>
      </c>
      <c r="D517" t="s">
        <v>1717</v>
      </c>
    </row>
    <row r="518" spans="1:4" x14ac:dyDescent="0.35">
      <c r="A518" t="s">
        <v>1718</v>
      </c>
      <c r="B518" t="s">
        <v>662</v>
      </c>
      <c r="C518" s="88">
        <v>0.28116758707324901</v>
      </c>
      <c r="D518" t="s">
        <v>1719</v>
      </c>
    </row>
    <row r="519" spans="1:4" x14ac:dyDescent="0.35">
      <c r="A519" t="s">
        <v>1720</v>
      </c>
      <c r="B519" t="s">
        <v>758</v>
      </c>
      <c r="C519" s="88">
        <v>0.27868698830046301</v>
      </c>
      <c r="D519" t="s">
        <v>1721</v>
      </c>
    </row>
    <row r="520" spans="1:4" x14ac:dyDescent="0.35">
      <c r="A520" t="s">
        <v>1722</v>
      </c>
      <c r="B520" t="s">
        <v>623</v>
      </c>
      <c r="C520" s="88">
        <v>0.27721666847619802</v>
      </c>
      <c r="D520" t="s">
        <v>1723</v>
      </c>
    </row>
    <row r="521" spans="1:4" x14ac:dyDescent="0.35">
      <c r="A521" t="s">
        <v>1724</v>
      </c>
      <c r="B521" t="s">
        <v>1143</v>
      </c>
      <c r="C521" s="88">
        <v>0.27691418193901302</v>
      </c>
      <c r="D521" t="s">
        <v>1725</v>
      </c>
    </row>
    <row r="522" spans="1:4" x14ac:dyDescent="0.35">
      <c r="A522" t="s">
        <v>1726</v>
      </c>
      <c r="B522" t="s">
        <v>609</v>
      </c>
      <c r="C522" s="88">
        <v>0.276005635096218</v>
      </c>
      <c r="D522" t="s">
        <v>1727</v>
      </c>
    </row>
    <row r="523" spans="1:4" x14ac:dyDescent="0.35">
      <c r="A523" t="s">
        <v>1728</v>
      </c>
      <c r="B523" t="s">
        <v>606</v>
      </c>
      <c r="C523" s="88">
        <v>0.27506253646039802</v>
      </c>
      <c r="D523" t="s">
        <v>1729</v>
      </c>
    </row>
    <row r="524" spans="1:4" x14ac:dyDescent="0.35">
      <c r="A524" t="s">
        <v>1730</v>
      </c>
      <c r="B524" t="s">
        <v>701</v>
      </c>
      <c r="C524" s="88">
        <v>0.27449325229475802</v>
      </c>
      <c r="D524" t="s">
        <v>1731</v>
      </c>
    </row>
    <row r="525" spans="1:4" x14ac:dyDescent="0.35">
      <c r="A525" t="s">
        <v>1732</v>
      </c>
      <c r="B525" t="s">
        <v>712</v>
      </c>
      <c r="C525" s="88">
        <v>0.27415971496402602</v>
      </c>
      <c r="D525" t="s">
        <v>1733</v>
      </c>
    </row>
    <row r="526" spans="1:4" x14ac:dyDescent="0.35">
      <c r="A526" t="s">
        <v>1734</v>
      </c>
      <c r="B526" t="s">
        <v>739</v>
      </c>
      <c r="C526" s="88">
        <v>0.27245172376014098</v>
      </c>
      <c r="D526" t="s">
        <v>1735</v>
      </c>
    </row>
    <row r="527" spans="1:4" x14ac:dyDescent="0.35">
      <c r="A527" t="s">
        <v>1736</v>
      </c>
      <c r="B527" t="s">
        <v>609</v>
      </c>
      <c r="C527" s="88">
        <v>0.27241529718727098</v>
      </c>
      <c r="D527" t="s">
        <v>1737</v>
      </c>
    </row>
    <row r="528" spans="1:4" x14ac:dyDescent="0.35">
      <c r="A528" t="s">
        <v>1738</v>
      </c>
      <c r="B528" t="s">
        <v>609</v>
      </c>
      <c r="C528" s="88">
        <v>0.26872712217646499</v>
      </c>
      <c r="D528" t="s">
        <v>1739</v>
      </c>
    </row>
    <row r="529" spans="1:4" x14ac:dyDescent="0.35">
      <c r="A529" t="s">
        <v>1740</v>
      </c>
      <c r="B529" t="s">
        <v>651</v>
      </c>
      <c r="C529" s="88">
        <v>0.26866520706852598</v>
      </c>
      <c r="D529" t="s">
        <v>1741</v>
      </c>
    </row>
    <row r="530" spans="1:4" x14ac:dyDescent="0.35">
      <c r="A530" t="s">
        <v>1742</v>
      </c>
      <c r="B530" t="s">
        <v>917</v>
      </c>
      <c r="C530" s="88">
        <v>0.268191285582907</v>
      </c>
      <c r="D530" t="s">
        <v>1743</v>
      </c>
    </row>
    <row r="531" spans="1:4" x14ac:dyDescent="0.35">
      <c r="A531" t="s">
        <v>1744</v>
      </c>
      <c r="B531" t="s">
        <v>1143</v>
      </c>
      <c r="C531" s="88">
        <v>0.26557106627270999</v>
      </c>
      <c r="D531" t="s">
        <v>1745</v>
      </c>
    </row>
    <row r="532" spans="1:4" x14ac:dyDescent="0.35">
      <c r="A532" t="s">
        <v>1746</v>
      </c>
      <c r="B532" t="s">
        <v>1198</v>
      </c>
      <c r="C532" s="88">
        <v>0.26196268188681898</v>
      </c>
      <c r="D532" t="s">
        <v>1747</v>
      </c>
    </row>
    <row r="533" spans="1:4" x14ac:dyDescent="0.35">
      <c r="A533" t="s">
        <v>1748</v>
      </c>
      <c r="B533" t="s">
        <v>1027</v>
      </c>
      <c r="C533" s="88">
        <v>0.260905185832494</v>
      </c>
      <c r="D533" t="s">
        <v>1749</v>
      </c>
    </row>
    <row r="534" spans="1:4" x14ac:dyDescent="0.35">
      <c r="A534" t="s">
        <v>1750</v>
      </c>
      <c r="B534" t="s">
        <v>618</v>
      </c>
      <c r="C534" s="88">
        <v>0.25681393586291001</v>
      </c>
      <c r="D534" t="s">
        <v>1751</v>
      </c>
    </row>
    <row r="535" spans="1:4" x14ac:dyDescent="0.35">
      <c r="A535" t="s">
        <v>1752</v>
      </c>
      <c r="B535" t="s">
        <v>960</v>
      </c>
      <c r="C535" s="88">
        <v>0.25535998273291899</v>
      </c>
      <c r="D535" t="s">
        <v>1753</v>
      </c>
    </row>
    <row r="536" spans="1:4" x14ac:dyDescent="0.35">
      <c r="A536" t="s">
        <v>1754</v>
      </c>
      <c r="B536" t="s">
        <v>646</v>
      </c>
      <c r="C536" s="88">
        <v>0.25519077294728998</v>
      </c>
      <c r="D536" t="s">
        <v>1755</v>
      </c>
    </row>
    <row r="537" spans="1:4" x14ac:dyDescent="0.35">
      <c r="A537" t="s">
        <v>1756</v>
      </c>
      <c r="B537" t="s">
        <v>753</v>
      </c>
      <c r="C537" s="88">
        <v>0.25445860545059701</v>
      </c>
      <c r="D537" t="s">
        <v>1757</v>
      </c>
    </row>
    <row r="538" spans="1:4" x14ac:dyDescent="0.35">
      <c r="A538" t="s">
        <v>1758</v>
      </c>
      <c r="B538" t="s">
        <v>646</v>
      </c>
      <c r="C538" s="88">
        <v>0.25053817520210597</v>
      </c>
      <c r="D538" t="s">
        <v>1759</v>
      </c>
    </row>
    <row r="539" spans="1:4" x14ac:dyDescent="0.35">
      <c r="A539" t="s">
        <v>1760</v>
      </c>
      <c r="B539" t="s">
        <v>819</v>
      </c>
      <c r="C539" s="88">
        <v>0.24910322406204999</v>
      </c>
      <c r="D539" t="s">
        <v>1761</v>
      </c>
    </row>
    <row r="540" spans="1:4" x14ac:dyDescent="0.35">
      <c r="A540" t="s">
        <v>1762</v>
      </c>
      <c r="B540" t="s">
        <v>989</v>
      </c>
      <c r="C540" s="88">
        <v>0.24874937808504</v>
      </c>
      <c r="D540" t="s">
        <v>1763</v>
      </c>
    </row>
    <row r="541" spans="1:4" x14ac:dyDescent="0.35">
      <c r="A541" t="s">
        <v>1764</v>
      </c>
      <c r="B541" t="s">
        <v>1175</v>
      </c>
      <c r="C541" s="88">
        <v>0.24840139436283801</v>
      </c>
      <c r="D541" t="s">
        <v>1765</v>
      </c>
    </row>
    <row r="542" spans="1:4" x14ac:dyDescent="0.35">
      <c r="A542" t="s">
        <v>1766</v>
      </c>
      <c r="B542" t="s">
        <v>814</v>
      </c>
      <c r="C542" s="88">
        <v>0.246777466044523</v>
      </c>
      <c r="D542" t="s">
        <v>1767</v>
      </c>
    </row>
    <row r="543" spans="1:4" x14ac:dyDescent="0.35">
      <c r="A543" t="s">
        <v>1768</v>
      </c>
      <c r="B543" t="s">
        <v>874</v>
      </c>
      <c r="C543" s="88">
        <v>0.24566311676341601</v>
      </c>
      <c r="D543" t="s">
        <v>1769</v>
      </c>
    </row>
    <row r="544" spans="1:4" x14ac:dyDescent="0.35">
      <c r="A544" t="s">
        <v>1770</v>
      </c>
      <c r="B544" t="s">
        <v>1347</v>
      </c>
      <c r="C544" s="88">
        <v>0.24548340253746601</v>
      </c>
      <c r="D544" t="s">
        <v>1771</v>
      </c>
    </row>
    <row r="545" spans="1:4" x14ac:dyDescent="0.35">
      <c r="A545" t="s">
        <v>1772</v>
      </c>
      <c r="B545" t="s">
        <v>871</v>
      </c>
      <c r="C545" s="88">
        <v>0.24324266926799101</v>
      </c>
      <c r="D545" t="s">
        <v>1773</v>
      </c>
    </row>
    <row r="546" spans="1:4" x14ac:dyDescent="0.35">
      <c r="A546" t="s">
        <v>1774</v>
      </c>
      <c r="B546" t="s">
        <v>720</v>
      </c>
      <c r="C546" s="88">
        <v>0.24239629978239099</v>
      </c>
      <c r="D546" t="s">
        <v>1775</v>
      </c>
    </row>
    <row r="547" spans="1:4" x14ac:dyDescent="0.35">
      <c r="A547" t="s">
        <v>1776</v>
      </c>
      <c r="B547" t="s">
        <v>609</v>
      </c>
      <c r="C547" s="88">
        <v>0.23956088210512499</v>
      </c>
      <c r="D547" t="s">
        <v>1777</v>
      </c>
    </row>
    <row r="548" spans="1:4" x14ac:dyDescent="0.35">
      <c r="A548" t="s">
        <v>1778</v>
      </c>
      <c r="B548" t="s">
        <v>717</v>
      </c>
      <c r="C548" s="88">
        <v>0.234342852910709</v>
      </c>
      <c r="D548" t="s">
        <v>1779</v>
      </c>
    </row>
    <row r="549" spans="1:4" x14ac:dyDescent="0.35">
      <c r="A549" t="s">
        <v>1780</v>
      </c>
      <c r="B549" t="s">
        <v>980</v>
      </c>
      <c r="C549" s="88">
        <v>0.23211667261962099</v>
      </c>
      <c r="D549" t="s">
        <v>1781</v>
      </c>
    </row>
    <row r="550" spans="1:4" x14ac:dyDescent="0.35">
      <c r="A550" t="s">
        <v>1782</v>
      </c>
      <c r="B550" t="s">
        <v>1647</v>
      </c>
      <c r="C550" s="88">
        <v>0.22906013496196601</v>
      </c>
      <c r="D550" t="s">
        <v>1783</v>
      </c>
    </row>
    <row r="551" spans="1:4" x14ac:dyDescent="0.35">
      <c r="A551" t="s">
        <v>1784</v>
      </c>
      <c r="B551" t="s">
        <v>1347</v>
      </c>
      <c r="C551" s="88">
        <v>0.228674508176366</v>
      </c>
      <c r="D551" t="s">
        <v>1785</v>
      </c>
    </row>
    <row r="552" spans="1:4" x14ac:dyDescent="0.35">
      <c r="A552" t="s">
        <v>1786</v>
      </c>
      <c r="B552" t="s">
        <v>609</v>
      </c>
      <c r="C552" s="88">
        <v>0.22656101962823</v>
      </c>
      <c r="D552" t="s">
        <v>1787</v>
      </c>
    </row>
    <row r="553" spans="1:4" x14ac:dyDescent="0.35">
      <c r="A553" t="s">
        <v>1788</v>
      </c>
      <c r="B553" t="s">
        <v>717</v>
      </c>
      <c r="C553" s="88">
        <v>0.22375382953818501</v>
      </c>
      <c r="D553" t="s">
        <v>1789</v>
      </c>
    </row>
    <row r="554" spans="1:4" x14ac:dyDescent="0.35">
      <c r="A554" t="s">
        <v>1790</v>
      </c>
      <c r="B554" t="s">
        <v>609</v>
      </c>
      <c r="C554" s="88">
        <v>0.21976194430677701</v>
      </c>
      <c r="D554" t="s">
        <v>1791</v>
      </c>
    </row>
    <row r="555" spans="1:4" x14ac:dyDescent="0.35">
      <c r="A555" t="s">
        <v>1792</v>
      </c>
      <c r="B555" t="s">
        <v>753</v>
      </c>
      <c r="C555" s="88">
        <v>0.21908014859679201</v>
      </c>
      <c r="D555" t="s">
        <v>1793</v>
      </c>
    </row>
    <row r="556" spans="1:4" x14ac:dyDescent="0.35">
      <c r="A556" t="s">
        <v>1794</v>
      </c>
      <c r="B556" t="s">
        <v>960</v>
      </c>
      <c r="C556" s="88">
        <v>0.21890251225443</v>
      </c>
      <c r="D556" t="s">
        <v>1795</v>
      </c>
    </row>
    <row r="557" spans="1:4" x14ac:dyDescent="0.35">
      <c r="A557" t="s">
        <v>1796</v>
      </c>
      <c r="B557" t="s">
        <v>1132</v>
      </c>
      <c r="C557" s="88">
        <v>0.218301554949655</v>
      </c>
      <c r="D557" t="s">
        <v>1797</v>
      </c>
    </row>
    <row r="558" spans="1:4" x14ac:dyDescent="0.35">
      <c r="A558" t="s">
        <v>1798</v>
      </c>
      <c r="B558" t="s">
        <v>618</v>
      </c>
      <c r="C558" s="88">
        <v>0.21699552359525801</v>
      </c>
      <c r="D558" t="s">
        <v>1799</v>
      </c>
    </row>
    <row r="559" spans="1:4" x14ac:dyDescent="0.35">
      <c r="A559" t="s">
        <v>1800</v>
      </c>
      <c r="B559" t="s">
        <v>1095</v>
      </c>
      <c r="C559" s="88">
        <v>0.21610659577309099</v>
      </c>
      <c r="D559" t="s">
        <v>1801</v>
      </c>
    </row>
    <row r="560" spans="1:4" x14ac:dyDescent="0.35">
      <c r="A560" t="s">
        <v>1802</v>
      </c>
      <c r="B560" t="s">
        <v>917</v>
      </c>
      <c r="C560" s="88">
        <v>0.21395339534640001</v>
      </c>
      <c r="D560" t="s">
        <v>1803</v>
      </c>
    </row>
    <row r="561" spans="1:4" x14ac:dyDescent="0.35">
      <c r="A561" t="s">
        <v>1804</v>
      </c>
      <c r="B561" t="s">
        <v>1027</v>
      </c>
      <c r="C561" s="88">
        <v>0.21368760474989301</v>
      </c>
      <c r="D561" t="s">
        <v>1805</v>
      </c>
    </row>
    <row r="562" spans="1:4" x14ac:dyDescent="0.35">
      <c r="A562" t="s">
        <v>1806</v>
      </c>
      <c r="B562" t="s">
        <v>615</v>
      </c>
      <c r="C562" s="88">
        <v>0.208938208937168</v>
      </c>
      <c r="D562" t="s">
        <v>1807</v>
      </c>
    </row>
    <row r="563" spans="1:4" x14ac:dyDescent="0.35">
      <c r="A563" t="s">
        <v>1808</v>
      </c>
      <c r="B563" t="s">
        <v>902</v>
      </c>
      <c r="C563" s="88">
        <v>0.20827287858145699</v>
      </c>
      <c r="D563" t="s">
        <v>1809</v>
      </c>
    </row>
    <row r="564" spans="1:4" x14ac:dyDescent="0.35">
      <c r="A564" t="s">
        <v>1810</v>
      </c>
      <c r="B564" t="s">
        <v>839</v>
      </c>
      <c r="C564" s="88">
        <v>0.20683185003851901</v>
      </c>
      <c r="D564" t="s">
        <v>1811</v>
      </c>
    </row>
    <row r="565" spans="1:4" x14ac:dyDescent="0.35">
      <c r="A565" t="s">
        <v>1812</v>
      </c>
      <c r="B565" t="s">
        <v>992</v>
      </c>
      <c r="C565" s="88">
        <v>0.20241230913078301</v>
      </c>
      <c r="D565" t="s">
        <v>1813</v>
      </c>
    </row>
    <row r="566" spans="1:4" x14ac:dyDescent="0.35">
      <c r="A566" t="s">
        <v>1814</v>
      </c>
      <c r="B566" t="s">
        <v>717</v>
      </c>
      <c r="C566" s="88">
        <v>0.200745344532758</v>
      </c>
      <c r="D566" t="s">
        <v>1815</v>
      </c>
    </row>
    <row r="567" spans="1:4" x14ac:dyDescent="0.35">
      <c r="A567" t="s">
        <v>1816</v>
      </c>
      <c r="B567" t="s">
        <v>609</v>
      </c>
      <c r="C567" s="88">
        <v>0.19830477372407199</v>
      </c>
      <c r="D567" t="s">
        <v>1817</v>
      </c>
    </row>
    <row r="568" spans="1:4" x14ac:dyDescent="0.35">
      <c r="A568" t="s">
        <v>1818</v>
      </c>
      <c r="B568" t="s">
        <v>609</v>
      </c>
      <c r="C568" s="88">
        <v>0.197171863739006</v>
      </c>
      <c r="D568" t="s">
        <v>1819</v>
      </c>
    </row>
    <row r="569" spans="1:4" x14ac:dyDescent="0.35">
      <c r="A569" t="s">
        <v>1820</v>
      </c>
      <c r="B569" t="s">
        <v>609</v>
      </c>
      <c r="C569" s="88">
        <v>0.19693830009931401</v>
      </c>
      <c r="D569" t="s">
        <v>1821</v>
      </c>
    </row>
    <row r="570" spans="1:4" x14ac:dyDescent="0.35">
      <c r="A570" t="s">
        <v>1822</v>
      </c>
      <c r="B570" t="s">
        <v>651</v>
      </c>
      <c r="C570" s="88">
        <v>0.19658186690138699</v>
      </c>
      <c r="D570" t="s">
        <v>1823</v>
      </c>
    </row>
    <row r="571" spans="1:4" x14ac:dyDescent="0.35">
      <c r="A571" t="s">
        <v>1824</v>
      </c>
      <c r="B571" t="s">
        <v>1027</v>
      </c>
      <c r="C571" s="88">
        <v>0.19137366355350099</v>
      </c>
      <c r="D571" t="s">
        <v>1825</v>
      </c>
    </row>
    <row r="572" spans="1:4" x14ac:dyDescent="0.35">
      <c r="A572" t="s">
        <v>1826</v>
      </c>
      <c r="B572" t="s">
        <v>1143</v>
      </c>
      <c r="C572" s="88">
        <v>0.18911437489548399</v>
      </c>
      <c r="D572" t="s">
        <v>1827</v>
      </c>
    </row>
    <row r="573" spans="1:4" x14ac:dyDescent="0.35">
      <c r="A573" t="s">
        <v>1828</v>
      </c>
      <c r="B573" t="s">
        <v>635</v>
      </c>
      <c r="C573" s="88">
        <v>0.188902620839874</v>
      </c>
      <c r="D573" t="s">
        <v>1829</v>
      </c>
    </row>
    <row r="574" spans="1:4" x14ac:dyDescent="0.35">
      <c r="A574" t="s">
        <v>1830</v>
      </c>
      <c r="B574" t="s">
        <v>717</v>
      </c>
      <c r="C574" s="88">
        <v>0.18400091393103399</v>
      </c>
      <c r="D574" t="s">
        <v>1831</v>
      </c>
    </row>
    <row r="575" spans="1:4" x14ac:dyDescent="0.35">
      <c r="A575" t="s">
        <v>1832</v>
      </c>
      <c r="B575" t="s">
        <v>1143</v>
      </c>
      <c r="C575" s="88">
        <v>0.18264516745342699</v>
      </c>
      <c r="D575" t="s">
        <v>1833</v>
      </c>
    </row>
    <row r="576" spans="1:4" x14ac:dyDescent="0.35">
      <c r="A576" t="s">
        <v>1834</v>
      </c>
      <c r="B576" t="s">
        <v>753</v>
      </c>
      <c r="C576" s="88">
        <v>0.182520406930129</v>
      </c>
      <c r="D576" t="s">
        <v>1835</v>
      </c>
    </row>
    <row r="577" spans="1:4" x14ac:dyDescent="0.35">
      <c r="A577" t="s">
        <v>1836</v>
      </c>
      <c r="B577" t="s">
        <v>1837</v>
      </c>
      <c r="C577" s="88">
        <v>0.17959702348619599</v>
      </c>
      <c r="D577" t="s">
        <v>1838</v>
      </c>
    </row>
    <row r="578" spans="1:4" x14ac:dyDescent="0.35">
      <c r="A578" t="s">
        <v>1839</v>
      </c>
      <c r="B578" t="s">
        <v>609</v>
      </c>
      <c r="C578" s="88">
        <v>0.17869086775996601</v>
      </c>
      <c r="D578" t="s">
        <v>1840</v>
      </c>
    </row>
    <row r="579" spans="1:4" x14ac:dyDescent="0.35">
      <c r="A579" t="s">
        <v>1841</v>
      </c>
      <c r="B579" t="s">
        <v>1334</v>
      </c>
      <c r="C579" s="88">
        <v>0.173585691210695</v>
      </c>
      <c r="D579" t="s">
        <v>1842</v>
      </c>
    </row>
    <row r="580" spans="1:4" x14ac:dyDescent="0.35">
      <c r="A580" t="s">
        <v>1843</v>
      </c>
      <c r="B580" t="s">
        <v>1837</v>
      </c>
      <c r="C580" s="88">
        <v>0.172933597216226</v>
      </c>
      <c r="D580" t="s">
        <v>1844</v>
      </c>
    </row>
    <row r="581" spans="1:4" x14ac:dyDescent="0.35">
      <c r="A581" t="s">
        <v>1845</v>
      </c>
      <c r="B581" t="s">
        <v>662</v>
      </c>
      <c r="C581" s="88">
        <v>0.17175987349909</v>
      </c>
      <c r="D581" t="s">
        <v>1846</v>
      </c>
    </row>
    <row r="582" spans="1:4" x14ac:dyDescent="0.35">
      <c r="A582" t="s">
        <v>1847</v>
      </c>
      <c r="B582" t="s">
        <v>753</v>
      </c>
      <c r="C582" s="88">
        <v>0.17123348550013801</v>
      </c>
      <c r="D582" t="s">
        <v>1848</v>
      </c>
    </row>
    <row r="583" spans="1:4" x14ac:dyDescent="0.35">
      <c r="A583" t="s">
        <v>1849</v>
      </c>
      <c r="B583" t="s">
        <v>960</v>
      </c>
      <c r="C583" s="88">
        <v>0.16811562480880601</v>
      </c>
      <c r="D583" t="s">
        <v>1850</v>
      </c>
    </row>
    <row r="584" spans="1:4" x14ac:dyDescent="0.35">
      <c r="A584" t="s">
        <v>1851</v>
      </c>
      <c r="B584" t="s">
        <v>609</v>
      </c>
      <c r="C584" s="88">
        <v>0.16597960768667999</v>
      </c>
      <c r="D584" t="s">
        <v>1852</v>
      </c>
    </row>
    <row r="585" spans="1:4" x14ac:dyDescent="0.35">
      <c r="A585" t="s">
        <v>1853</v>
      </c>
      <c r="B585" t="s">
        <v>646</v>
      </c>
      <c r="C585" s="88">
        <v>0.16095284591768699</v>
      </c>
      <c r="D585" t="s">
        <v>1854</v>
      </c>
    </row>
    <row r="586" spans="1:4" x14ac:dyDescent="0.35">
      <c r="A586" t="s">
        <v>1855</v>
      </c>
      <c r="B586" t="s">
        <v>720</v>
      </c>
      <c r="C586" s="88">
        <v>0.16012004339526301</v>
      </c>
      <c r="D586" t="s">
        <v>1856</v>
      </c>
    </row>
    <row r="587" spans="1:4" x14ac:dyDescent="0.35">
      <c r="A587" t="s">
        <v>1857</v>
      </c>
      <c r="B587" t="s">
        <v>814</v>
      </c>
      <c r="C587" s="88">
        <v>0.15972542798144401</v>
      </c>
      <c r="D587" t="s">
        <v>1858</v>
      </c>
    </row>
    <row r="588" spans="1:4" x14ac:dyDescent="0.35">
      <c r="A588" t="s">
        <v>1859</v>
      </c>
      <c r="B588" t="s">
        <v>665</v>
      </c>
      <c r="C588" s="88">
        <v>0.155145475725635</v>
      </c>
      <c r="D588" t="s">
        <v>1860</v>
      </c>
    </row>
    <row r="589" spans="1:4" x14ac:dyDescent="0.35">
      <c r="A589" t="s">
        <v>1861</v>
      </c>
      <c r="B589" t="s">
        <v>646</v>
      </c>
      <c r="C589" s="88">
        <v>0.15266677617606</v>
      </c>
      <c r="D589" t="s">
        <v>1862</v>
      </c>
    </row>
    <row r="590" spans="1:4" x14ac:dyDescent="0.35">
      <c r="A590" t="s">
        <v>1863</v>
      </c>
      <c r="B590" t="s">
        <v>1014</v>
      </c>
      <c r="C590" s="88">
        <v>0.151974448768286</v>
      </c>
      <c r="D590" t="s">
        <v>1864</v>
      </c>
    </row>
    <row r="591" spans="1:4" x14ac:dyDescent="0.35">
      <c r="A591" t="s">
        <v>1865</v>
      </c>
      <c r="B591" t="s">
        <v>1347</v>
      </c>
      <c r="C591" s="88">
        <v>0.15151362797373399</v>
      </c>
      <c r="D591" t="s">
        <v>1866</v>
      </c>
    </row>
    <row r="592" spans="1:4" x14ac:dyDescent="0.35">
      <c r="A592" t="s">
        <v>1867</v>
      </c>
      <c r="B592" t="s">
        <v>629</v>
      </c>
      <c r="C592" s="88">
        <v>0.15128294448656401</v>
      </c>
      <c r="D592" t="s">
        <v>1868</v>
      </c>
    </row>
    <row r="593" spans="1:4" x14ac:dyDescent="0.35">
      <c r="A593" t="s">
        <v>1869</v>
      </c>
      <c r="B593" t="s">
        <v>1870</v>
      </c>
      <c r="C593" s="88">
        <v>0.14770640111635799</v>
      </c>
      <c r="D593" t="s">
        <v>1871</v>
      </c>
    </row>
    <row r="594" spans="1:4" x14ac:dyDescent="0.35">
      <c r="A594" t="s">
        <v>1872</v>
      </c>
      <c r="B594" t="s">
        <v>651</v>
      </c>
      <c r="C594" s="88">
        <v>0.14694525464514999</v>
      </c>
      <c r="D594" t="s">
        <v>1873</v>
      </c>
    </row>
    <row r="595" spans="1:4" x14ac:dyDescent="0.35">
      <c r="A595" t="s">
        <v>1874</v>
      </c>
      <c r="B595" t="s">
        <v>758</v>
      </c>
      <c r="C595" s="88">
        <v>0.14411522351043099</v>
      </c>
      <c r="D595" t="s">
        <v>1875</v>
      </c>
    </row>
    <row r="596" spans="1:4" x14ac:dyDescent="0.35">
      <c r="A596" t="s">
        <v>1876</v>
      </c>
      <c r="B596" t="s">
        <v>609</v>
      </c>
      <c r="C596" s="88">
        <v>0.14403681369062801</v>
      </c>
      <c r="D596" t="s">
        <v>1877</v>
      </c>
    </row>
    <row r="597" spans="1:4" x14ac:dyDescent="0.35">
      <c r="A597" t="s">
        <v>1878</v>
      </c>
      <c r="B597" t="s">
        <v>609</v>
      </c>
      <c r="C597" s="88">
        <v>0.143836664253776</v>
      </c>
      <c r="D597" t="s">
        <v>1879</v>
      </c>
    </row>
    <row r="598" spans="1:4" x14ac:dyDescent="0.35">
      <c r="A598" t="s">
        <v>1880</v>
      </c>
      <c r="B598" t="s">
        <v>662</v>
      </c>
      <c r="C598" s="88">
        <v>0.14088020559268499</v>
      </c>
      <c r="D598" t="s">
        <v>1881</v>
      </c>
    </row>
    <row r="599" spans="1:4" x14ac:dyDescent="0.35">
      <c r="A599" t="s">
        <v>1882</v>
      </c>
      <c r="B599" t="s">
        <v>609</v>
      </c>
      <c r="C599" s="88">
        <v>0.13932668407731399</v>
      </c>
      <c r="D599" t="s">
        <v>1883</v>
      </c>
    </row>
    <row r="600" spans="1:4" x14ac:dyDescent="0.35">
      <c r="A600" t="s">
        <v>1884</v>
      </c>
      <c r="B600" t="s">
        <v>698</v>
      </c>
      <c r="C600" s="88">
        <v>0.13770756910405599</v>
      </c>
      <c r="D600" t="s">
        <v>1885</v>
      </c>
    </row>
    <row r="601" spans="1:4" x14ac:dyDescent="0.35">
      <c r="A601" t="s">
        <v>1886</v>
      </c>
      <c r="B601" t="s">
        <v>609</v>
      </c>
      <c r="C601" s="88">
        <v>0.13699341121399</v>
      </c>
      <c r="D601" t="s">
        <v>1887</v>
      </c>
    </row>
    <row r="602" spans="1:4" x14ac:dyDescent="0.35">
      <c r="A602" t="s">
        <v>1888</v>
      </c>
      <c r="B602" t="s">
        <v>779</v>
      </c>
      <c r="C602" s="88">
        <v>0.13273034764708999</v>
      </c>
      <c r="D602" t="s">
        <v>1889</v>
      </c>
    </row>
    <row r="603" spans="1:4" x14ac:dyDescent="0.35">
      <c r="A603" t="s">
        <v>1890</v>
      </c>
      <c r="B603" t="s">
        <v>665</v>
      </c>
      <c r="C603" s="88">
        <v>0.131617463551151</v>
      </c>
      <c r="D603" t="s">
        <v>1891</v>
      </c>
    </row>
    <row r="604" spans="1:4" x14ac:dyDescent="0.35">
      <c r="A604" t="s">
        <v>1892</v>
      </c>
      <c r="B604" t="s">
        <v>1893</v>
      </c>
      <c r="C604" s="88">
        <v>0.131227391049898</v>
      </c>
      <c r="D604" t="s">
        <v>1894</v>
      </c>
    </row>
    <row r="605" spans="1:4" x14ac:dyDescent="0.35">
      <c r="A605" t="s">
        <v>1895</v>
      </c>
      <c r="B605" t="s">
        <v>609</v>
      </c>
      <c r="C605" s="88">
        <v>0.13079018927849601</v>
      </c>
      <c r="D605" t="s">
        <v>1896</v>
      </c>
    </row>
    <row r="606" spans="1:4" x14ac:dyDescent="0.35">
      <c r="A606" t="s">
        <v>1897</v>
      </c>
      <c r="B606" t="s">
        <v>753</v>
      </c>
      <c r="C606" s="88">
        <v>0.13002146975468101</v>
      </c>
      <c r="D606" t="s">
        <v>1898</v>
      </c>
    </row>
    <row r="607" spans="1:4" x14ac:dyDescent="0.35">
      <c r="A607" t="s">
        <v>1899</v>
      </c>
      <c r="B607" t="s">
        <v>871</v>
      </c>
      <c r="C607" s="88">
        <v>0.12821168928024301</v>
      </c>
      <c r="D607" t="s">
        <v>1900</v>
      </c>
    </row>
    <row r="608" spans="1:4" x14ac:dyDescent="0.35">
      <c r="A608" t="s">
        <v>1901</v>
      </c>
      <c r="B608" t="s">
        <v>609</v>
      </c>
      <c r="C608" s="88">
        <v>0.125164177205558</v>
      </c>
      <c r="D608" t="s">
        <v>1902</v>
      </c>
    </row>
    <row r="609" spans="1:4" x14ac:dyDescent="0.35">
      <c r="A609" t="s">
        <v>1903</v>
      </c>
      <c r="B609" t="s">
        <v>980</v>
      </c>
      <c r="C609" s="88">
        <v>0.12421706086761999</v>
      </c>
      <c r="D609" t="s">
        <v>1904</v>
      </c>
    </row>
    <row r="610" spans="1:4" x14ac:dyDescent="0.35">
      <c r="A610" t="s">
        <v>1905</v>
      </c>
      <c r="B610" t="s">
        <v>1143</v>
      </c>
      <c r="C610" s="88">
        <v>0.12239493461409399</v>
      </c>
      <c r="D610" t="s">
        <v>1906</v>
      </c>
    </row>
    <row r="611" spans="1:4" x14ac:dyDescent="0.35">
      <c r="A611" t="s">
        <v>1907</v>
      </c>
      <c r="B611" t="s">
        <v>1908</v>
      </c>
      <c r="C611" s="88">
        <v>0.117970023476934</v>
      </c>
      <c r="D611" t="s">
        <v>1909</v>
      </c>
    </row>
    <row r="612" spans="1:4" x14ac:dyDescent="0.35">
      <c r="A612" t="s">
        <v>1910</v>
      </c>
      <c r="B612" t="s">
        <v>618</v>
      </c>
      <c r="C612" s="88">
        <v>0.116780216237624</v>
      </c>
      <c r="D612" t="s">
        <v>1911</v>
      </c>
    </row>
    <row r="613" spans="1:4" x14ac:dyDescent="0.35">
      <c r="A613" t="s">
        <v>1912</v>
      </c>
      <c r="B613" t="s">
        <v>674</v>
      </c>
      <c r="C613" s="88">
        <v>0.115302623226269</v>
      </c>
      <c r="D613" t="s">
        <v>1913</v>
      </c>
    </row>
    <row r="614" spans="1:4" x14ac:dyDescent="0.35">
      <c r="A614" t="s">
        <v>1914</v>
      </c>
      <c r="B614" t="s">
        <v>809</v>
      </c>
      <c r="C614" s="88">
        <v>0.11194786706399899</v>
      </c>
      <c r="D614" t="s">
        <v>1915</v>
      </c>
    </row>
    <row r="615" spans="1:4" x14ac:dyDescent="0.35">
      <c r="A615" t="s">
        <v>1916</v>
      </c>
      <c r="B615" t="s">
        <v>701</v>
      </c>
      <c r="C615" s="88">
        <v>0.111455276707757</v>
      </c>
      <c r="D615" t="s">
        <v>1917</v>
      </c>
    </row>
    <row r="616" spans="1:4" x14ac:dyDescent="0.35">
      <c r="A616" t="s">
        <v>1918</v>
      </c>
      <c r="B616" t="s">
        <v>704</v>
      </c>
      <c r="C616" s="88">
        <v>0.110938638017758</v>
      </c>
      <c r="D616" t="s">
        <v>1919</v>
      </c>
    </row>
    <row r="617" spans="1:4" x14ac:dyDescent="0.35">
      <c r="A617" t="s">
        <v>1920</v>
      </c>
      <c r="B617" t="s">
        <v>864</v>
      </c>
      <c r="C617" s="88">
        <v>0.10919262226165501</v>
      </c>
      <c r="D617" t="s">
        <v>1921</v>
      </c>
    </row>
    <row r="618" spans="1:4" x14ac:dyDescent="0.35">
      <c r="A618" t="s">
        <v>1922</v>
      </c>
      <c r="B618" t="s">
        <v>1040</v>
      </c>
      <c r="C618" s="88">
        <v>0.10841682876231</v>
      </c>
      <c r="D618" t="s">
        <v>1923</v>
      </c>
    </row>
    <row r="619" spans="1:4" x14ac:dyDescent="0.35">
      <c r="A619" t="s">
        <v>1924</v>
      </c>
      <c r="B619" t="s">
        <v>1661</v>
      </c>
      <c r="C619" s="88">
        <v>0.107884265863017</v>
      </c>
      <c r="D619" t="s">
        <v>1925</v>
      </c>
    </row>
    <row r="620" spans="1:4" x14ac:dyDescent="0.35">
      <c r="A620" t="s">
        <v>1926</v>
      </c>
      <c r="B620" t="s">
        <v>612</v>
      </c>
      <c r="C620" s="88">
        <v>0.107562788961651</v>
      </c>
      <c r="D620" t="s">
        <v>1927</v>
      </c>
    </row>
    <row r="621" spans="1:4" x14ac:dyDescent="0.35">
      <c r="A621" t="s">
        <v>1928</v>
      </c>
      <c r="B621" t="s">
        <v>779</v>
      </c>
      <c r="C621" s="88">
        <v>0.10713038874254199</v>
      </c>
      <c r="D621" t="s">
        <v>1929</v>
      </c>
    </row>
    <row r="622" spans="1:4" x14ac:dyDescent="0.35">
      <c r="A622" t="s">
        <v>1930</v>
      </c>
      <c r="B622" t="s">
        <v>618</v>
      </c>
      <c r="C622" s="88">
        <v>0.10701916801616899</v>
      </c>
      <c r="D622" t="s">
        <v>1931</v>
      </c>
    </row>
    <row r="623" spans="1:4" x14ac:dyDescent="0.35">
      <c r="A623" t="s">
        <v>1932</v>
      </c>
      <c r="B623" t="s">
        <v>609</v>
      </c>
      <c r="C623" s="88">
        <v>0.106858052010707</v>
      </c>
      <c r="D623" t="s">
        <v>1933</v>
      </c>
    </row>
    <row r="624" spans="1:4" x14ac:dyDescent="0.35">
      <c r="A624" t="s">
        <v>1934</v>
      </c>
      <c r="B624" t="s">
        <v>609</v>
      </c>
      <c r="C624" s="88">
        <v>0.106082073055421</v>
      </c>
      <c r="D624" t="s">
        <v>1935</v>
      </c>
    </row>
    <row r="625" spans="1:4" x14ac:dyDescent="0.35">
      <c r="A625" t="s">
        <v>1936</v>
      </c>
      <c r="B625" t="s">
        <v>1347</v>
      </c>
      <c r="C625" s="88">
        <v>0.105574701670424</v>
      </c>
      <c r="D625" t="s">
        <v>1937</v>
      </c>
    </row>
    <row r="626" spans="1:4" x14ac:dyDescent="0.35">
      <c r="A626" t="s">
        <v>1938</v>
      </c>
      <c r="B626" t="s">
        <v>615</v>
      </c>
      <c r="C626" s="88">
        <v>0.10103699234885601</v>
      </c>
      <c r="D626" t="s">
        <v>1939</v>
      </c>
    </row>
    <row r="627" spans="1:4" x14ac:dyDescent="0.35">
      <c r="A627" t="s">
        <v>1940</v>
      </c>
      <c r="B627" t="s">
        <v>1132</v>
      </c>
      <c r="C627" s="88">
        <v>0.100082144630934</v>
      </c>
      <c r="D627" t="s">
        <v>1941</v>
      </c>
    </row>
    <row r="628" spans="1:4" x14ac:dyDescent="0.35">
      <c r="A628" t="s">
        <v>1942</v>
      </c>
      <c r="B628" t="s">
        <v>609</v>
      </c>
      <c r="C628" s="88">
        <v>9.7384277901060495E-2</v>
      </c>
      <c r="D628" t="s">
        <v>1943</v>
      </c>
    </row>
    <row r="629" spans="1:4" x14ac:dyDescent="0.35">
      <c r="A629" t="s">
        <v>1944</v>
      </c>
      <c r="B629" t="s">
        <v>720</v>
      </c>
      <c r="C629" s="88">
        <v>9.6997995467626094E-2</v>
      </c>
      <c r="D629" t="s">
        <v>1945</v>
      </c>
    </row>
    <row r="630" spans="1:4" x14ac:dyDescent="0.35">
      <c r="A630" t="s">
        <v>1946</v>
      </c>
      <c r="B630" t="s">
        <v>1334</v>
      </c>
      <c r="C630" s="88">
        <v>9.5473091653279593E-2</v>
      </c>
      <c r="D630" t="s">
        <v>1947</v>
      </c>
    </row>
    <row r="631" spans="1:4" x14ac:dyDescent="0.35">
      <c r="A631" t="s">
        <v>1948</v>
      </c>
      <c r="B631" t="s">
        <v>758</v>
      </c>
      <c r="C631" s="88">
        <v>9.25489633625243E-2</v>
      </c>
      <c r="D631" t="s">
        <v>1949</v>
      </c>
    </row>
    <row r="632" spans="1:4" x14ac:dyDescent="0.35">
      <c r="A632" t="s">
        <v>1950</v>
      </c>
      <c r="B632" t="s">
        <v>646</v>
      </c>
      <c r="C632" s="88">
        <v>8.5499044650498096E-2</v>
      </c>
      <c r="D632" t="s">
        <v>1951</v>
      </c>
    </row>
    <row r="633" spans="1:4" x14ac:dyDescent="0.35">
      <c r="A633" t="s">
        <v>1952</v>
      </c>
      <c r="B633" t="s">
        <v>1198</v>
      </c>
      <c r="C633" s="88">
        <v>8.4771229886389299E-2</v>
      </c>
      <c r="D633" t="s">
        <v>1953</v>
      </c>
    </row>
    <row r="634" spans="1:4" x14ac:dyDescent="0.35">
      <c r="A634" t="s">
        <v>1954</v>
      </c>
      <c r="B634" t="s">
        <v>609</v>
      </c>
      <c r="C634" s="88">
        <v>8.4487368232924506E-2</v>
      </c>
      <c r="D634" t="s">
        <v>1955</v>
      </c>
    </row>
    <row r="635" spans="1:4" x14ac:dyDescent="0.35">
      <c r="A635" t="s">
        <v>1956</v>
      </c>
      <c r="B635" t="s">
        <v>1143</v>
      </c>
      <c r="C635" s="88">
        <v>8.4063995878535705E-2</v>
      </c>
      <c r="D635" t="s">
        <v>1957</v>
      </c>
    </row>
    <row r="636" spans="1:4" x14ac:dyDescent="0.35">
      <c r="A636" t="s">
        <v>1958</v>
      </c>
      <c r="B636" t="s">
        <v>632</v>
      </c>
      <c r="C636" s="88">
        <v>8.1860492453287401E-2</v>
      </c>
      <c r="D636" t="s">
        <v>1959</v>
      </c>
    </row>
    <row r="637" spans="1:4" x14ac:dyDescent="0.35">
      <c r="A637" t="s">
        <v>1960</v>
      </c>
      <c r="B637" t="s">
        <v>717</v>
      </c>
      <c r="C637" s="88">
        <v>8.1038534016808494E-2</v>
      </c>
      <c r="D637" t="s">
        <v>1961</v>
      </c>
    </row>
    <row r="638" spans="1:4" x14ac:dyDescent="0.35">
      <c r="A638" t="s">
        <v>1962</v>
      </c>
      <c r="B638" t="s">
        <v>609</v>
      </c>
      <c r="C638" s="88">
        <v>8.0826713892711205E-2</v>
      </c>
      <c r="D638" t="s">
        <v>1963</v>
      </c>
    </row>
    <row r="639" spans="1:4" x14ac:dyDescent="0.35">
      <c r="A639" t="s">
        <v>1964</v>
      </c>
      <c r="B639" t="s">
        <v>720</v>
      </c>
      <c r="C639" s="88">
        <v>8.0163153498085199E-2</v>
      </c>
      <c r="D639" t="s">
        <v>1965</v>
      </c>
    </row>
    <row r="640" spans="1:4" x14ac:dyDescent="0.35">
      <c r="A640" t="s">
        <v>1966</v>
      </c>
      <c r="B640" t="s">
        <v>629</v>
      </c>
      <c r="C640" s="88">
        <v>7.9954245429786894E-2</v>
      </c>
      <c r="D640" t="s">
        <v>1967</v>
      </c>
    </row>
    <row r="641" spans="1:4" x14ac:dyDescent="0.35">
      <c r="A641" t="s">
        <v>1968</v>
      </c>
      <c r="B641" t="s">
        <v>864</v>
      </c>
      <c r="C641" s="88">
        <v>7.9368489836813799E-2</v>
      </c>
      <c r="D641" t="s">
        <v>1969</v>
      </c>
    </row>
    <row r="642" spans="1:4" x14ac:dyDescent="0.35">
      <c r="A642" t="s">
        <v>1970</v>
      </c>
      <c r="B642" t="s">
        <v>1661</v>
      </c>
      <c r="C642" s="88">
        <v>7.9298520703704897E-2</v>
      </c>
      <c r="D642" t="s">
        <v>1971</v>
      </c>
    </row>
    <row r="643" spans="1:4" x14ac:dyDescent="0.35">
      <c r="A643" t="s">
        <v>1972</v>
      </c>
      <c r="B643" t="s">
        <v>997</v>
      </c>
      <c r="C643" s="88">
        <v>7.7789737955733101E-2</v>
      </c>
      <c r="D643" t="s">
        <v>1973</v>
      </c>
    </row>
    <row r="644" spans="1:4" x14ac:dyDescent="0.35">
      <c r="A644" t="s">
        <v>1974</v>
      </c>
      <c r="B644" t="s">
        <v>1143</v>
      </c>
      <c r="C644" s="88">
        <v>7.7775401072544201E-2</v>
      </c>
      <c r="D644" t="s">
        <v>1975</v>
      </c>
    </row>
    <row r="645" spans="1:4" x14ac:dyDescent="0.35">
      <c r="A645" t="s">
        <v>1976</v>
      </c>
      <c r="B645" t="s">
        <v>871</v>
      </c>
      <c r="C645" s="88">
        <v>7.3097755819273802E-2</v>
      </c>
      <c r="D645" t="s">
        <v>1977</v>
      </c>
    </row>
    <row r="646" spans="1:4" x14ac:dyDescent="0.35">
      <c r="A646" t="s">
        <v>1978</v>
      </c>
      <c r="B646" t="s">
        <v>753</v>
      </c>
      <c r="C646" s="88">
        <v>7.3024360390319398E-2</v>
      </c>
      <c r="D646" t="s">
        <v>1979</v>
      </c>
    </row>
    <row r="647" spans="1:4" x14ac:dyDescent="0.35">
      <c r="A647" t="s">
        <v>1980</v>
      </c>
      <c r="B647" t="s">
        <v>609</v>
      </c>
      <c r="C647" s="88">
        <v>7.1805547738134107E-2</v>
      </c>
      <c r="D647" t="s">
        <v>1981</v>
      </c>
    </row>
    <row r="648" spans="1:4" x14ac:dyDescent="0.35">
      <c r="A648" t="s">
        <v>1982</v>
      </c>
      <c r="B648" t="s">
        <v>665</v>
      </c>
      <c r="C648" s="88">
        <v>7.1716461557981004E-2</v>
      </c>
      <c r="D648" t="s">
        <v>1983</v>
      </c>
    </row>
    <row r="649" spans="1:4" x14ac:dyDescent="0.35">
      <c r="A649" t="s">
        <v>1984</v>
      </c>
      <c r="B649" t="s">
        <v>758</v>
      </c>
      <c r="C649" s="88">
        <v>7.1658044133572907E-2</v>
      </c>
      <c r="D649" t="s">
        <v>1985</v>
      </c>
    </row>
    <row r="650" spans="1:4" x14ac:dyDescent="0.35">
      <c r="A650" t="s">
        <v>1986</v>
      </c>
      <c r="B650" t="s">
        <v>1198</v>
      </c>
      <c r="C650" s="88">
        <v>6.9670657429215105E-2</v>
      </c>
      <c r="D650" t="s">
        <v>1987</v>
      </c>
    </row>
    <row r="651" spans="1:4" x14ac:dyDescent="0.35">
      <c r="A651" t="s">
        <v>1988</v>
      </c>
      <c r="B651" t="s">
        <v>609</v>
      </c>
      <c r="C651" s="88">
        <v>6.5929856978843099E-2</v>
      </c>
      <c r="D651" t="s">
        <v>1989</v>
      </c>
    </row>
    <row r="652" spans="1:4" x14ac:dyDescent="0.35">
      <c r="A652" t="s">
        <v>1990</v>
      </c>
      <c r="B652" t="s">
        <v>1991</v>
      </c>
      <c r="C652" s="88">
        <v>6.3030086082613596E-2</v>
      </c>
      <c r="D652" t="s">
        <v>1992</v>
      </c>
    </row>
    <row r="653" spans="1:4" x14ac:dyDescent="0.35">
      <c r="A653" t="s">
        <v>1993</v>
      </c>
      <c r="B653" t="s">
        <v>787</v>
      </c>
      <c r="C653" s="88">
        <v>6.06591882913751E-2</v>
      </c>
      <c r="D653" t="s">
        <v>1994</v>
      </c>
    </row>
    <row r="654" spans="1:4" x14ac:dyDescent="0.35">
      <c r="A654" t="s">
        <v>1995</v>
      </c>
      <c r="B654" t="s">
        <v>609</v>
      </c>
      <c r="C654" s="88">
        <v>5.6929674239701099E-2</v>
      </c>
      <c r="D654" t="s">
        <v>1996</v>
      </c>
    </row>
    <row r="655" spans="1:4" x14ac:dyDescent="0.35">
      <c r="A655" t="s">
        <v>1997</v>
      </c>
      <c r="B655" t="s">
        <v>1870</v>
      </c>
      <c r="C655" s="88">
        <v>5.6716863153431302E-2</v>
      </c>
      <c r="D655" t="s">
        <v>1998</v>
      </c>
    </row>
    <row r="656" spans="1:4" x14ac:dyDescent="0.35">
      <c r="A656" t="s">
        <v>1999</v>
      </c>
      <c r="B656" t="s">
        <v>674</v>
      </c>
      <c r="C656" s="88">
        <v>5.6695446072752002E-2</v>
      </c>
      <c r="D656" t="s">
        <v>2000</v>
      </c>
    </row>
    <row r="657" spans="1:4" x14ac:dyDescent="0.35">
      <c r="A657" t="s">
        <v>2001</v>
      </c>
      <c r="B657" t="s">
        <v>717</v>
      </c>
      <c r="C657" s="88">
        <v>5.18943583893966E-2</v>
      </c>
      <c r="D657" t="s">
        <v>2002</v>
      </c>
    </row>
    <row r="658" spans="1:4" x14ac:dyDescent="0.35">
      <c r="A658" t="s">
        <v>2003</v>
      </c>
      <c r="B658" t="s">
        <v>681</v>
      </c>
      <c r="C658" s="88">
        <v>5.1242398926241599E-2</v>
      </c>
      <c r="D658" t="s">
        <v>2004</v>
      </c>
    </row>
    <row r="659" spans="1:4" x14ac:dyDescent="0.35">
      <c r="A659" t="s">
        <v>2005</v>
      </c>
      <c r="B659" t="s">
        <v>626</v>
      </c>
      <c r="C659" s="88">
        <v>4.9103378795953799E-2</v>
      </c>
      <c r="D659" t="s">
        <v>2006</v>
      </c>
    </row>
    <row r="660" spans="1:4" x14ac:dyDescent="0.35">
      <c r="A660" t="s">
        <v>2007</v>
      </c>
      <c r="B660" t="s">
        <v>864</v>
      </c>
      <c r="C660" s="88">
        <v>4.4726556845741401E-2</v>
      </c>
      <c r="D660" t="s">
        <v>2008</v>
      </c>
    </row>
    <row r="661" spans="1:4" x14ac:dyDescent="0.35">
      <c r="A661" t="s">
        <v>2009</v>
      </c>
      <c r="B661" t="s">
        <v>623</v>
      </c>
      <c r="C661" s="88">
        <v>4.20590326302804E-2</v>
      </c>
      <c r="D661" t="s">
        <v>2010</v>
      </c>
    </row>
    <row r="662" spans="1:4" x14ac:dyDescent="0.35">
      <c r="A662" t="s">
        <v>2011</v>
      </c>
      <c r="B662" t="s">
        <v>753</v>
      </c>
      <c r="C662" s="88">
        <v>4.0441542339350697E-2</v>
      </c>
      <c r="D662" t="s">
        <v>2012</v>
      </c>
    </row>
    <row r="663" spans="1:4" x14ac:dyDescent="0.35">
      <c r="A663" t="s">
        <v>2013</v>
      </c>
      <c r="B663" t="s">
        <v>609</v>
      </c>
      <c r="C663" s="88">
        <v>3.7147426187349598E-2</v>
      </c>
      <c r="D663" t="s">
        <v>2014</v>
      </c>
    </row>
    <row r="664" spans="1:4" x14ac:dyDescent="0.35">
      <c r="A664" t="s">
        <v>2015</v>
      </c>
      <c r="B664" t="s">
        <v>779</v>
      </c>
      <c r="C664" s="88">
        <v>3.5666253264851601E-2</v>
      </c>
      <c r="D664" t="s">
        <v>2016</v>
      </c>
    </row>
    <row r="665" spans="1:4" x14ac:dyDescent="0.35">
      <c r="A665" t="s">
        <v>2017</v>
      </c>
      <c r="B665" t="s">
        <v>609</v>
      </c>
      <c r="C665" s="88">
        <v>3.4617940269378901E-2</v>
      </c>
      <c r="D665" t="s">
        <v>2018</v>
      </c>
    </row>
    <row r="666" spans="1:4" x14ac:dyDescent="0.35">
      <c r="A666" t="s">
        <v>2019</v>
      </c>
      <c r="B666" t="s">
        <v>640</v>
      </c>
      <c r="C666" s="88">
        <v>3.3225751710557701E-2</v>
      </c>
      <c r="D666" t="s">
        <v>2020</v>
      </c>
    </row>
    <row r="667" spans="1:4" x14ac:dyDescent="0.35">
      <c r="A667" t="s">
        <v>2021</v>
      </c>
      <c r="B667" t="s">
        <v>1143</v>
      </c>
      <c r="C667" s="88">
        <v>3.2617206875070498E-2</v>
      </c>
      <c r="D667" t="s">
        <v>2022</v>
      </c>
    </row>
    <row r="668" spans="1:4" x14ac:dyDescent="0.35">
      <c r="A668" t="s">
        <v>2023</v>
      </c>
      <c r="B668" t="s">
        <v>871</v>
      </c>
      <c r="C668" s="88">
        <v>3.1230011996163799E-2</v>
      </c>
      <c r="D668" t="s">
        <v>2024</v>
      </c>
    </row>
    <row r="669" spans="1:4" x14ac:dyDescent="0.35">
      <c r="A669" t="s">
        <v>2025</v>
      </c>
      <c r="B669" t="s">
        <v>698</v>
      </c>
      <c r="C669" s="88">
        <v>3.0772938406415699E-2</v>
      </c>
      <c r="D669" t="s">
        <v>2026</v>
      </c>
    </row>
    <row r="670" spans="1:4" x14ac:dyDescent="0.35">
      <c r="A670" t="s">
        <v>2027</v>
      </c>
      <c r="B670" t="s">
        <v>809</v>
      </c>
      <c r="C670" s="88">
        <v>2.6690365982535099E-2</v>
      </c>
      <c r="D670" t="s">
        <v>2028</v>
      </c>
    </row>
    <row r="671" spans="1:4" x14ac:dyDescent="0.35">
      <c r="A671" t="s">
        <v>2029</v>
      </c>
      <c r="B671" t="s">
        <v>662</v>
      </c>
      <c r="C671" s="88">
        <v>2.6403278140144999E-2</v>
      </c>
      <c r="D671" t="s">
        <v>2030</v>
      </c>
    </row>
    <row r="672" spans="1:4" x14ac:dyDescent="0.35">
      <c r="A672" t="s">
        <v>2031</v>
      </c>
      <c r="B672" t="s">
        <v>609</v>
      </c>
      <c r="C672" s="88">
        <v>2.28418191000265E-2</v>
      </c>
      <c r="D672" t="s">
        <v>2032</v>
      </c>
    </row>
    <row r="673" spans="1:4" x14ac:dyDescent="0.35">
      <c r="A673" t="s">
        <v>2033</v>
      </c>
      <c r="B673" t="s">
        <v>871</v>
      </c>
      <c r="C673" s="88">
        <v>2.1861991718719099E-2</v>
      </c>
      <c r="D673" t="s">
        <v>2034</v>
      </c>
    </row>
    <row r="674" spans="1:4" x14ac:dyDescent="0.35">
      <c r="A674" t="s">
        <v>2035</v>
      </c>
      <c r="B674" t="s">
        <v>1908</v>
      </c>
      <c r="C674" s="88">
        <v>1.9145302147536E-2</v>
      </c>
      <c r="D674" t="s">
        <v>2036</v>
      </c>
    </row>
    <row r="675" spans="1:4" x14ac:dyDescent="0.35">
      <c r="A675" t="s">
        <v>2037</v>
      </c>
      <c r="B675" t="s">
        <v>609</v>
      </c>
      <c r="C675" s="88">
        <v>1.8846814597390599E-2</v>
      </c>
      <c r="D675" t="s">
        <v>2038</v>
      </c>
    </row>
    <row r="676" spans="1:4" x14ac:dyDescent="0.35">
      <c r="A676" t="s">
        <v>2039</v>
      </c>
      <c r="B676" t="s">
        <v>609</v>
      </c>
      <c r="C676" s="88">
        <v>1.4919230676583999E-2</v>
      </c>
      <c r="D676" t="s">
        <v>2040</v>
      </c>
    </row>
    <row r="677" spans="1:4" x14ac:dyDescent="0.35">
      <c r="A677" t="s">
        <v>2041</v>
      </c>
      <c r="B677" t="s">
        <v>2042</v>
      </c>
      <c r="C677" s="88">
        <v>1.41041745944749E-2</v>
      </c>
      <c r="D677" t="s">
        <v>2043</v>
      </c>
    </row>
    <row r="678" spans="1:4" x14ac:dyDescent="0.35">
      <c r="A678" t="s">
        <v>2044</v>
      </c>
      <c r="B678" t="s">
        <v>698</v>
      </c>
      <c r="C678" s="88">
        <v>1.39458649883524E-2</v>
      </c>
      <c r="D678" t="s">
        <v>2045</v>
      </c>
    </row>
    <row r="679" spans="1:4" x14ac:dyDescent="0.35">
      <c r="A679" t="s">
        <v>2046</v>
      </c>
      <c r="B679" t="s">
        <v>717</v>
      </c>
      <c r="C679" s="88">
        <v>1.3713559152791301E-2</v>
      </c>
      <c r="D679" t="s">
        <v>2047</v>
      </c>
    </row>
    <row r="680" spans="1:4" x14ac:dyDescent="0.35">
      <c r="A680" t="s">
        <v>2048</v>
      </c>
      <c r="B680" t="s">
        <v>646</v>
      </c>
      <c r="C680" s="88">
        <v>1.3427778710878101E-2</v>
      </c>
      <c r="D680" t="s">
        <v>2049</v>
      </c>
    </row>
    <row r="681" spans="1:4" x14ac:dyDescent="0.35">
      <c r="A681" t="s">
        <v>2050</v>
      </c>
      <c r="B681" t="s">
        <v>618</v>
      </c>
      <c r="C681" s="88">
        <v>1.3138172185158101E-2</v>
      </c>
      <c r="D681" t="s">
        <v>2051</v>
      </c>
    </row>
    <row r="682" spans="1:4" x14ac:dyDescent="0.35">
      <c r="A682" t="s">
        <v>2052</v>
      </c>
      <c r="B682" t="s">
        <v>723</v>
      </c>
      <c r="C682" s="88">
        <v>1.3030329165305801E-2</v>
      </c>
      <c r="D682" t="s">
        <v>2053</v>
      </c>
    </row>
    <row r="683" spans="1:4" x14ac:dyDescent="0.35">
      <c r="A683" t="s">
        <v>2054</v>
      </c>
      <c r="B683" t="s">
        <v>758</v>
      </c>
      <c r="C683" s="88">
        <v>1.1760058442480899E-2</v>
      </c>
      <c r="D683" t="s">
        <v>2055</v>
      </c>
    </row>
    <row r="684" spans="1:4" x14ac:dyDescent="0.35">
      <c r="A684" t="s">
        <v>2056</v>
      </c>
      <c r="B684" t="s">
        <v>720</v>
      </c>
      <c r="C684" s="88">
        <v>1.08183025466294E-2</v>
      </c>
      <c r="D684" t="s">
        <v>2057</v>
      </c>
    </row>
    <row r="685" spans="1:4" x14ac:dyDescent="0.35">
      <c r="A685" t="s">
        <v>2058</v>
      </c>
      <c r="B685" t="s">
        <v>632</v>
      </c>
      <c r="C685" s="88">
        <v>9.5412297760475405E-3</v>
      </c>
      <c r="D685" t="s">
        <v>2059</v>
      </c>
    </row>
    <row r="686" spans="1:4" x14ac:dyDescent="0.35">
      <c r="A686" t="s">
        <v>2060</v>
      </c>
      <c r="B686" t="s">
        <v>632</v>
      </c>
      <c r="C686" s="88">
        <v>9.4780192971414198E-3</v>
      </c>
      <c r="D686" t="s">
        <v>2061</v>
      </c>
    </row>
    <row r="687" spans="1:4" x14ac:dyDescent="0.35">
      <c r="A687" t="s">
        <v>2062</v>
      </c>
      <c r="B687" t="s">
        <v>779</v>
      </c>
      <c r="C687" s="88">
        <v>6.9598284914960604E-3</v>
      </c>
      <c r="D687" t="s">
        <v>2063</v>
      </c>
    </row>
    <row r="688" spans="1:4" x14ac:dyDescent="0.35">
      <c r="A688" t="s">
        <v>2064</v>
      </c>
      <c r="B688" t="s">
        <v>609</v>
      </c>
      <c r="C688" s="88">
        <v>5.2284402044814804E-3</v>
      </c>
      <c r="D688" t="s">
        <v>2065</v>
      </c>
    </row>
    <row r="689" spans="1:4" x14ac:dyDescent="0.35">
      <c r="A689" t="s">
        <v>2066</v>
      </c>
      <c r="B689" t="s">
        <v>609</v>
      </c>
      <c r="C689" s="88">
        <v>4.5466492839308899E-3</v>
      </c>
      <c r="D689" t="s">
        <v>2067</v>
      </c>
    </row>
    <row r="690" spans="1:4" x14ac:dyDescent="0.35">
      <c r="A690" t="s">
        <v>2068</v>
      </c>
      <c r="B690" t="s">
        <v>686</v>
      </c>
      <c r="C690" s="88">
        <v>3.8906381806547699E-3</v>
      </c>
      <c r="D690" t="s">
        <v>2069</v>
      </c>
    </row>
    <row r="691" spans="1:4" x14ac:dyDescent="0.35">
      <c r="A691" t="s">
        <v>2070</v>
      </c>
      <c r="B691" t="s">
        <v>609</v>
      </c>
      <c r="C691" s="88">
        <v>3.0591667649803901E-3</v>
      </c>
      <c r="D691" t="s">
        <v>2071</v>
      </c>
    </row>
    <row r="692" spans="1:4" x14ac:dyDescent="0.35">
      <c r="A692" t="s">
        <v>2072</v>
      </c>
      <c r="B692" t="s">
        <v>632</v>
      </c>
      <c r="C692" s="88">
        <v>6.3805497236687895E-4</v>
      </c>
      <c r="D692" t="s">
        <v>2073</v>
      </c>
    </row>
    <row r="693" spans="1:4" x14ac:dyDescent="0.35">
      <c r="A693" t="s">
        <v>2074</v>
      </c>
      <c r="B693" t="s">
        <v>626</v>
      </c>
      <c r="C693" s="88">
        <v>4.48049605990819E-4</v>
      </c>
      <c r="D693" t="s">
        <v>2075</v>
      </c>
    </row>
    <row r="694" spans="1:4" x14ac:dyDescent="0.35">
      <c r="A694" t="s">
        <v>2076</v>
      </c>
      <c r="B694" t="s">
        <v>615</v>
      </c>
      <c r="C694" s="88">
        <v>4.2538322394575201E-4</v>
      </c>
      <c r="D694" t="s">
        <v>2077</v>
      </c>
    </row>
    <row r="695" spans="1:4" x14ac:dyDescent="0.35">
      <c r="A695" t="s">
        <v>2078</v>
      </c>
      <c r="B695" t="s">
        <v>626</v>
      </c>
      <c r="C695" s="88">
        <v>0</v>
      </c>
    </row>
    <row r="696" spans="1:4" x14ac:dyDescent="0.35">
      <c r="A696" t="s">
        <v>2079</v>
      </c>
      <c r="B696" t="s">
        <v>629</v>
      </c>
      <c r="C696" s="88">
        <v>0</v>
      </c>
      <c r="D696" t="s">
        <v>2080</v>
      </c>
    </row>
    <row r="697" spans="1:4" x14ac:dyDescent="0.35">
      <c r="A697" t="s">
        <v>2081</v>
      </c>
      <c r="B697" t="s">
        <v>665</v>
      </c>
      <c r="C697" s="88">
        <v>0</v>
      </c>
      <c r="D697" t="s">
        <v>2082</v>
      </c>
    </row>
    <row r="698" spans="1:4" x14ac:dyDescent="0.35">
      <c r="A698" t="s">
        <v>2083</v>
      </c>
      <c r="B698" t="s">
        <v>871</v>
      </c>
      <c r="C698" s="88">
        <v>0</v>
      </c>
      <c r="D698" t="s">
        <v>2084</v>
      </c>
    </row>
    <row r="699" spans="1:4" x14ac:dyDescent="0.35">
      <c r="A699" t="s">
        <v>2085</v>
      </c>
      <c r="B699" t="s">
        <v>1489</v>
      </c>
      <c r="C699" s="88">
        <v>0</v>
      </c>
      <c r="D699" t="s">
        <v>2086</v>
      </c>
    </row>
    <row r="700" spans="1:4" x14ac:dyDescent="0.35">
      <c r="A700" t="s">
        <v>2087</v>
      </c>
      <c r="B700" t="s">
        <v>1143</v>
      </c>
      <c r="C700" s="88">
        <v>0</v>
      </c>
      <c r="D700" t="s">
        <v>2088</v>
      </c>
    </row>
    <row r="701" spans="1:4" x14ac:dyDescent="0.35">
      <c r="A701" t="s">
        <v>2089</v>
      </c>
      <c r="B701" t="s">
        <v>623</v>
      </c>
      <c r="C701" s="88">
        <v>0</v>
      </c>
      <c r="D701" t="s">
        <v>2090</v>
      </c>
    </row>
    <row r="702" spans="1:4" x14ac:dyDescent="0.35">
      <c r="A702" t="s">
        <v>2091</v>
      </c>
      <c r="B702" t="s">
        <v>809</v>
      </c>
      <c r="C702" s="88">
        <v>0</v>
      </c>
      <c r="D702" t="s">
        <v>2092</v>
      </c>
    </row>
    <row r="703" spans="1:4" x14ac:dyDescent="0.35">
      <c r="A703" t="s">
        <v>2093</v>
      </c>
      <c r="B703" t="s">
        <v>704</v>
      </c>
      <c r="C703" s="88">
        <v>0</v>
      </c>
      <c r="D703" t="s">
        <v>2094</v>
      </c>
    </row>
    <row r="704" spans="1:4" x14ac:dyDescent="0.35">
      <c r="A704" t="s">
        <v>2095</v>
      </c>
      <c r="B704" t="s">
        <v>701</v>
      </c>
      <c r="C704" s="88">
        <v>0</v>
      </c>
      <c r="D704" t="s">
        <v>2096</v>
      </c>
    </row>
    <row r="705" spans="1:4" x14ac:dyDescent="0.35">
      <c r="A705" t="s">
        <v>2097</v>
      </c>
      <c r="B705" t="s">
        <v>739</v>
      </c>
      <c r="C705" s="88">
        <v>0</v>
      </c>
      <c r="D705" t="s">
        <v>2098</v>
      </c>
    </row>
    <row r="706" spans="1:4" x14ac:dyDescent="0.35">
      <c r="A706" t="s">
        <v>2099</v>
      </c>
      <c r="B706" t="s">
        <v>753</v>
      </c>
      <c r="C706" s="88">
        <v>0</v>
      </c>
      <c r="D706" t="s">
        <v>2100</v>
      </c>
    </row>
    <row r="707" spans="1:4" x14ac:dyDescent="0.35">
      <c r="A707" t="s">
        <v>2101</v>
      </c>
      <c r="B707" t="s">
        <v>609</v>
      </c>
      <c r="C707" s="88">
        <v>0</v>
      </c>
      <c r="D707" t="s">
        <v>2102</v>
      </c>
    </row>
    <row r="708" spans="1:4" x14ac:dyDescent="0.35">
      <c r="A708" t="s">
        <v>2103</v>
      </c>
      <c r="B708" t="s">
        <v>609</v>
      </c>
      <c r="C708" s="88">
        <v>0</v>
      </c>
      <c r="D708" t="s">
        <v>2104</v>
      </c>
    </row>
    <row r="709" spans="1:4" x14ac:dyDescent="0.35">
      <c r="A709" t="s">
        <v>2105</v>
      </c>
      <c r="B709" t="s">
        <v>1226</v>
      </c>
      <c r="C709" s="88">
        <v>-2.6063923013931998E-3</v>
      </c>
      <c r="D709" t="s">
        <v>2106</v>
      </c>
    </row>
    <row r="710" spans="1:4" x14ac:dyDescent="0.35">
      <c r="A710" t="s">
        <v>2107</v>
      </c>
      <c r="B710" t="s">
        <v>609</v>
      </c>
      <c r="C710" s="88">
        <v>-2.78157199245011E-3</v>
      </c>
      <c r="D710" t="s">
        <v>2108</v>
      </c>
    </row>
    <row r="711" spans="1:4" x14ac:dyDescent="0.35">
      <c r="A711" t="s">
        <v>2109</v>
      </c>
      <c r="B711" t="s">
        <v>1143</v>
      </c>
      <c r="C711" s="88">
        <v>-4.3733076351719297E-3</v>
      </c>
      <c r="D711" t="s">
        <v>2110</v>
      </c>
    </row>
    <row r="712" spans="1:4" x14ac:dyDescent="0.35">
      <c r="A712" t="s">
        <v>2111</v>
      </c>
      <c r="B712" t="s">
        <v>704</v>
      </c>
      <c r="C712" s="88">
        <v>-4.8490514566744101E-3</v>
      </c>
      <c r="D712" t="s">
        <v>2112</v>
      </c>
    </row>
    <row r="713" spans="1:4" x14ac:dyDescent="0.35">
      <c r="A713" t="s">
        <v>2113</v>
      </c>
      <c r="B713" t="s">
        <v>717</v>
      </c>
      <c r="C713" s="88">
        <v>-7.1328718338571299E-3</v>
      </c>
      <c r="D713" t="s">
        <v>2114</v>
      </c>
    </row>
    <row r="714" spans="1:4" x14ac:dyDescent="0.35">
      <c r="A714" t="s">
        <v>2115</v>
      </c>
      <c r="B714" t="s">
        <v>704</v>
      </c>
      <c r="C714" s="88">
        <v>-8.5253152047783595E-3</v>
      </c>
      <c r="D714" t="s">
        <v>2116</v>
      </c>
    </row>
    <row r="715" spans="1:4" x14ac:dyDescent="0.35">
      <c r="A715" t="s">
        <v>2117</v>
      </c>
      <c r="B715" t="s">
        <v>698</v>
      </c>
      <c r="C715" s="88">
        <v>-9.0460307979089993E-3</v>
      </c>
      <c r="D715" t="s">
        <v>2118</v>
      </c>
    </row>
    <row r="716" spans="1:4" x14ac:dyDescent="0.35">
      <c r="A716" t="s">
        <v>2119</v>
      </c>
      <c r="B716" t="s">
        <v>917</v>
      </c>
      <c r="C716" s="88">
        <v>-1.1337935034922E-2</v>
      </c>
      <c r="D716" t="s">
        <v>2120</v>
      </c>
    </row>
    <row r="717" spans="1:4" x14ac:dyDescent="0.35">
      <c r="A717" t="s">
        <v>2121</v>
      </c>
      <c r="B717" t="s">
        <v>753</v>
      </c>
      <c r="C717" s="88">
        <v>-1.18085139648732E-2</v>
      </c>
      <c r="D717" t="s">
        <v>2122</v>
      </c>
    </row>
    <row r="718" spans="1:4" x14ac:dyDescent="0.35">
      <c r="A718" t="s">
        <v>2123</v>
      </c>
      <c r="B718" t="s">
        <v>723</v>
      </c>
      <c r="C718" s="88">
        <v>-1.1955773667325901E-2</v>
      </c>
      <c r="D718" t="s">
        <v>2124</v>
      </c>
    </row>
    <row r="719" spans="1:4" x14ac:dyDescent="0.35">
      <c r="A719" t="s">
        <v>2125</v>
      </c>
      <c r="B719" t="s">
        <v>597</v>
      </c>
      <c r="C719" s="88">
        <v>-1.2152221996014199E-2</v>
      </c>
      <c r="D719" t="s">
        <v>2126</v>
      </c>
    </row>
    <row r="720" spans="1:4" x14ac:dyDescent="0.35">
      <c r="A720" t="s">
        <v>2127</v>
      </c>
      <c r="B720" t="s">
        <v>779</v>
      </c>
      <c r="C720" s="88">
        <v>-1.3439260941296599E-2</v>
      </c>
      <c r="D720" t="s">
        <v>2128</v>
      </c>
    </row>
    <row r="721" spans="1:4" x14ac:dyDescent="0.35">
      <c r="A721" t="s">
        <v>2129</v>
      </c>
      <c r="B721" t="s">
        <v>632</v>
      </c>
      <c r="C721" s="88">
        <v>-1.37295651764229E-2</v>
      </c>
      <c r="D721" t="s">
        <v>2130</v>
      </c>
    </row>
    <row r="722" spans="1:4" x14ac:dyDescent="0.35">
      <c r="A722" t="s">
        <v>2131</v>
      </c>
      <c r="B722" t="s">
        <v>606</v>
      </c>
      <c r="C722" s="88">
        <v>-1.38067482391058E-2</v>
      </c>
      <c r="D722" t="s">
        <v>2132</v>
      </c>
    </row>
    <row r="723" spans="1:4" x14ac:dyDescent="0.35">
      <c r="A723" t="s">
        <v>2133</v>
      </c>
      <c r="B723" t="s">
        <v>787</v>
      </c>
      <c r="C723" s="88">
        <v>-1.7716337152896201E-2</v>
      </c>
      <c r="D723" t="s">
        <v>2134</v>
      </c>
    </row>
    <row r="724" spans="1:4" x14ac:dyDescent="0.35">
      <c r="A724" t="s">
        <v>2135</v>
      </c>
      <c r="B724" t="s">
        <v>609</v>
      </c>
      <c r="C724" s="88">
        <v>-1.8827344296158201E-2</v>
      </c>
      <c r="D724" t="s">
        <v>2136</v>
      </c>
    </row>
    <row r="725" spans="1:4" x14ac:dyDescent="0.35">
      <c r="A725" t="s">
        <v>2137</v>
      </c>
      <c r="B725" t="s">
        <v>1198</v>
      </c>
      <c r="C725" s="88">
        <v>-2.35682326991303E-2</v>
      </c>
      <c r="D725" t="s">
        <v>2138</v>
      </c>
    </row>
    <row r="726" spans="1:4" x14ac:dyDescent="0.35">
      <c r="A726" t="s">
        <v>2139</v>
      </c>
      <c r="B726" t="s">
        <v>782</v>
      </c>
      <c r="C726" s="88">
        <v>-2.51114990417475E-2</v>
      </c>
      <c r="D726" t="s">
        <v>2140</v>
      </c>
    </row>
    <row r="727" spans="1:4" x14ac:dyDescent="0.35">
      <c r="A727" t="s">
        <v>2141</v>
      </c>
      <c r="B727" t="s">
        <v>1040</v>
      </c>
      <c r="C727" s="88">
        <v>-2.7255247094662399E-2</v>
      </c>
      <c r="D727" t="s">
        <v>2142</v>
      </c>
    </row>
    <row r="728" spans="1:4" x14ac:dyDescent="0.35">
      <c r="A728" t="s">
        <v>2143</v>
      </c>
      <c r="B728" t="s">
        <v>809</v>
      </c>
      <c r="C728" s="88">
        <v>-2.7330126328201299E-2</v>
      </c>
      <c r="D728" t="s">
        <v>2144</v>
      </c>
    </row>
    <row r="729" spans="1:4" x14ac:dyDescent="0.35">
      <c r="A729" t="s">
        <v>2145</v>
      </c>
      <c r="B729" t="s">
        <v>618</v>
      </c>
      <c r="C729" s="88">
        <v>-3.1434943660961702E-2</v>
      </c>
      <c r="D729" t="s">
        <v>2146</v>
      </c>
    </row>
    <row r="730" spans="1:4" x14ac:dyDescent="0.35">
      <c r="A730" t="s">
        <v>2147</v>
      </c>
      <c r="B730" t="s">
        <v>623</v>
      </c>
      <c r="C730" s="88">
        <v>-3.1539799778668803E-2</v>
      </c>
      <c r="D730" t="s">
        <v>2148</v>
      </c>
    </row>
    <row r="731" spans="1:4" x14ac:dyDescent="0.35">
      <c r="A731" t="s">
        <v>2149</v>
      </c>
      <c r="B731" t="s">
        <v>1407</v>
      </c>
      <c r="C731" s="88">
        <v>-3.1969727934968398E-2</v>
      </c>
      <c r="D731" t="s">
        <v>2150</v>
      </c>
    </row>
    <row r="732" spans="1:4" x14ac:dyDescent="0.35">
      <c r="A732" t="s">
        <v>2151</v>
      </c>
      <c r="B732" t="s">
        <v>871</v>
      </c>
      <c r="C732" s="88">
        <v>-3.3322329285673198E-2</v>
      </c>
      <c r="D732" t="s">
        <v>2152</v>
      </c>
    </row>
    <row r="733" spans="1:4" x14ac:dyDescent="0.35">
      <c r="A733" t="s">
        <v>2153</v>
      </c>
      <c r="B733" t="s">
        <v>730</v>
      </c>
      <c r="C733" s="88">
        <v>-3.5670748902423902E-2</v>
      </c>
      <c r="D733" t="s">
        <v>2154</v>
      </c>
    </row>
    <row r="734" spans="1:4" x14ac:dyDescent="0.35">
      <c r="A734" t="s">
        <v>2155</v>
      </c>
      <c r="B734" t="s">
        <v>1198</v>
      </c>
      <c r="C734" s="88">
        <v>-3.7393405899428599E-2</v>
      </c>
      <c r="D734" t="s">
        <v>2156</v>
      </c>
    </row>
    <row r="735" spans="1:4" x14ac:dyDescent="0.35">
      <c r="A735" t="s">
        <v>2157</v>
      </c>
      <c r="B735" t="s">
        <v>609</v>
      </c>
      <c r="C735" s="88">
        <v>-4.0138002849040899E-2</v>
      </c>
      <c r="D735" t="s">
        <v>2158</v>
      </c>
    </row>
    <row r="736" spans="1:4" x14ac:dyDescent="0.35">
      <c r="A736" t="s">
        <v>2159</v>
      </c>
      <c r="B736" t="s">
        <v>640</v>
      </c>
      <c r="C736" s="88">
        <v>-4.0992408710187299E-2</v>
      </c>
      <c r="D736" t="s">
        <v>2160</v>
      </c>
    </row>
    <row r="737" spans="1:4" x14ac:dyDescent="0.35">
      <c r="A737" t="s">
        <v>2161</v>
      </c>
      <c r="B737" t="s">
        <v>2162</v>
      </c>
      <c r="C737" s="88">
        <v>-4.3935376137469097E-2</v>
      </c>
      <c r="D737" t="s">
        <v>2163</v>
      </c>
    </row>
    <row r="738" spans="1:4" x14ac:dyDescent="0.35">
      <c r="A738" t="s">
        <v>2164</v>
      </c>
      <c r="B738" t="s">
        <v>618</v>
      </c>
      <c r="C738" s="88">
        <v>-4.46683755419311E-2</v>
      </c>
      <c r="D738" t="s">
        <v>2165</v>
      </c>
    </row>
    <row r="739" spans="1:4" x14ac:dyDescent="0.35">
      <c r="A739" t="s">
        <v>2166</v>
      </c>
      <c r="B739" t="s">
        <v>609</v>
      </c>
      <c r="C739" s="88">
        <v>-4.7094302852723501E-2</v>
      </c>
      <c r="D739" t="s">
        <v>2167</v>
      </c>
    </row>
    <row r="740" spans="1:4" x14ac:dyDescent="0.35">
      <c r="A740" t="s">
        <v>2168</v>
      </c>
      <c r="B740" t="s">
        <v>758</v>
      </c>
      <c r="C740" s="88">
        <v>-4.7150208642830101E-2</v>
      </c>
      <c r="D740" t="s">
        <v>2169</v>
      </c>
    </row>
    <row r="741" spans="1:4" x14ac:dyDescent="0.35">
      <c r="A741" t="s">
        <v>2170</v>
      </c>
      <c r="B741" t="s">
        <v>609</v>
      </c>
      <c r="C741" s="88">
        <v>-5.0867233471923498E-2</v>
      </c>
      <c r="D741" t="s">
        <v>2171</v>
      </c>
    </row>
    <row r="742" spans="1:4" x14ac:dyDescent="0.35">
      <c r="A742" t="s">
        <v>2172</v>
      </c>
      <c r="B742" t="s">
        <v>1095</v>
      </c>
      <c r="C742" s="88">
        <v>-5.1782700121256797E-2</v>
      </c>
      <c r="D742" t="s">
        <v>2173</v>
      </c>
    </row>
    <row r="743" spans="1:4" x14ac:dyDescent="0.35">
      <c r="A743" t="s">
        <v>2174</v>
      </c>
      <c r="B743" t="s">
        <v>917</v>
      </c>
      <c r="C743" s="88">
        <v>-5.3139955549010097E-2</v>
      </c>
      <c r="D743" t="s">
        <v>2175</v>
      </c>
    </row>
    <row r="744" spans="1:4" x14ac:dyDescent="0.35">
      <c r="A744" t="s">
        <v>2176</v>
      </c>
      <c r="B744" t="s">
        <v>640</v>
      </c>
      <c r="C744" s="88">
        <v>-5.4173933798956103E-2</v>
      </c>
      <c r="D744" t="s">
        <v>2177</v>
      </c>
    </row>
    <row r="745" spans="1:4" x14ac:dyDescent="0.35">
      <c r="A745" t="s">
        <v>2178</v>
      </c>
      <c r="B745" t="s">
        <v>717</v>
      </c>
      <c r="C745" s="88">
        <v>-5.6360354997256001E-2</v>
      </c>
      <c r="D745" t="s">
        <v>2179</v>
      </c>
    </row>
    <row r="746" spans="1:4" x14ac:dyDescent="0.35">
      <c r="A746" t="s">
        <v>2180</v>
      </c>
      <c r="B746" t="s">
        <v>1908</v>
      </c>
      <c r="C746" s="88">
        <v>-5.6363090882623999E-2</v>
      </c>
      <c r="D746" t="s">
        <v>2181</v>
      </c>
    </row>
    <row r="747" spans="1:4" x14ac:dyDescent="0.35">
      <c r="A747" t="s">
        <v>2182</v>
      </c>
      <c r="B747" t="s">
        <v>623</v>
      </c>
      <c r="C747" s="88">
        <v>-5.6813153749077E-2</v>
      </c>
      <c r="D747" t="s">
        <v>2183</v>
      </c>
    </row>
    <row r="748" spans="1:4" x14ac:dyDescent="0.35">
      <c r="A748" t="s">
        <v>2184</v>
      </c>
      <c r="B748" t="s">
        <v>615</v>
      </c>
      <c r="C748" s="88">
        <v>-5.7302681469187697E-2</v>
      </c>
      <c r="D748" t="s">
        <v>2185</v>
      </c>
    </row>
    <row r="749" spans="1:4" x14ac:dyDescent="0.35">
      <c r="A749" t="s">
        <v>2186</v>
      </c>
      <c r="B749" t="s">
        <v>883</v>
      </c>
      <c r="C749" s="88">
        <v>-5.9015815914564701E-2</v>
      </c>
      <c r="D749" t="s">
        <v>2187</v>
      </c>
    </row>
    <row r="750" spans="1:4" x14ac:dyDescent="0.35">
      <c r="A750" t="s">
        <v>2188</v>
      </c>
      <c r="B750" t="s">
        <v>609</v>
      </c>
      <c r="C750" s="88">
        <v>-6.0036059336306201E-2</v>
      </c>
      <c r="D750" t="s">
        <v>2189</v>
      </c>
    </row>
    <row r="751" spans="1:4" x14ac:dyDescent="0.35">
      <c r="A751" t="s">
        <v>2190</v>
      </c>
      <c r="B751" t="s">
        <v>704</v>
      </c>
      <c r="C751" s="88">
        <v>-6.0347371580455299E-2</v>
      </c>
      <c r="D751" t="s">
        <v>2191</v>
      </c>
    </row>
    <row r="752" spans="1:4" x14ac:dyDescent="0.35">
      <c r="A752" t="s">
        <v>2192</v>
      </c>
      <c r="B752" t="s">
        <v>643</v>
      </c>
      <c r="C752" s="88">
        <v>-6.4290978704330606E-2</v>
      </c>
      <c r="D752" t="s">
        <v>2193</v>
      </c>
    </row>
    <row r="753" spans="1:4" x14ac:dyDescent="0.35">
      <c r="A753" t="s">
        <v>2194</v>
      </c>
      <c r="B753" t="s">
        <v>609</v>
      </c>
      <c r="C753" s="88">
        <v>-6.4809850246855899E-2</v>
      </c>
      <c r="D753" t="s">
        <v>2195</v>
      </c>
    </row>
    <row r="754" spans="1:4" x14ac:dyDescent="0.35">
      <c r="A754" t="s">
        <v>2196</v>
      </c>
      <c r="B754" t="s">
        <v>1095</v>
      </c>
      <c r="C754" s="88">
        <v>-7.0480220660049803E-2</v>
      </c>
      <c r="D754" t="s">
        <v>2197</v>
      </c>
    </row>
    <row r="755" spans="1:4" x14ac:dyDescent="0.35">
      <c r="A755" t="s">
        <v>2198</v>
      </c>
      <c r="B755" t="s">
        <v>629</v>
      </c>
      <c r="C755" s="88">
        <v>-7.1374378016720599E-2</v>
      </c>
      <c r="D755" t="s">
        <v>2199</v>
      </c>
    </row>
    <row r="756" spans="1:4" x14ac:dyDescent="0.35">
      <c r="A756" t="s">
        <v>2200</v>
      </c>
      <c r="B756" t="s">
        <v>646</v>
      </c>
      <c r="C756" s="88">
        <v>-7.5191575617548898E-2</v>
      </c>
      <c r="D756" t="s">
        <v>2201</v>
      </c>
    </row>
    <row r="757" spans="1:4" x14ac:dyDescent="0.35">
      <c r="A757" t="s">
        <v>2202</v>
      </c>
      <c r="B757" t="s">
        <v>701</v>
      </c>
      <c r="C757" s="88">
        <v>-7.7305709202929895E-2</v>
      </c>
      <c r="D757" t="s">
        <v>2203</v>
      </c>
    </row>
    <row r="758" spans="1:4" x14ac:dyDescent="0.35">
      <c r="A758" t="s">
        <v>2204</v>
      </c>
      <c r="B758" t="s">
        <v>980</v>
      </c>
      <c r="C758" s="88">
        <v>-7.7724789917609602E-2</v>
      </c>
      <c r="D758" t="s">
        <v>2205</v>
      </c>
    </row>
    <row r="759" spans="1:4" x14ac:dyDescent="0.35">
      <c r="A759" t="s">
        <v>2206</v>
      </c>
      <c r="B759" t="s">
        <v>874</v>
      </c>
      <c r="C759" s="88">
        <v>-8.0593906548890995E-2</v>
      </c>
      <c r="D759" t="s">
        <v>2207</v>
      </c>
    </row>
    <row r="760" spans="1:4" x14ac:dyDescent="0.35">
      <c r="A760" t="s">
        <v>2208</v>
      </c>
      <c r="B760" t="s">
        <v>609</v>
      </c>
      <c r="C760" s="88">
        <v>-8.3554030097200305E-2</v>
      </c>
      <c r="D760" t="s">
        <v>2209</v>
      </c>
    </row>
    <row r="761" spans="1:4" x14ac:dyDescent="0.35">
      <c r="A761" t="s">
        <v>2210</v>
      </c>
      <c r="B761" t="s">
        <v>1061</v>
      </c>
      <c r="C761" s="88">
        <v>-8.4101021204726095E-2</v>
      </c>
      <c r="D761" t="s">
        <v>2211</v>
      </c>
    </row>
    <row r="762" spans="1:4" x14ac:dyDescent="0.35">
      <c r="A762" t="s">
        <v>2212</v>
      </c>
      <c r="B762" t="s">
        <v>618</v>
      </c>
      <c r="C762" s="88">
        <v>-8.8881765753993494E-2</v>
      </c>
      <c r="D762" t="s">
        <v>2213</v>
      </c>
    </row>
    <row r="763" spans="1:4" x14ac:dyDescent="0.35">
      <c r="A763" t="s">
        <v>2214</v>
      </c>
      <c r="B763" t="s">
        <v>674</v>
      </c>
      <c r="C763" s="88">
        <v>-8.9611868462313199E-2</v>
      </c>
      <c r="D763" t="s">
        <v>2215</v>
      </c>
    </row>
    <row r="764" spans="1:4" x14ac:dyDescent="0.35">
      <c r="A764" t="s">
        <v>2216</v>
      </c>
      <c r="B764" t="s">
        <v>609</v>
      </c>
      <c r="C764" s="88">
        <v>-8.9697222082105996E-2</v>
      </c>
      <c r="D764" t="s">
        <v>2217</v>
      </c>
    </row>
    <row r="765" spans="1:4" x14ac:dyDescent="0.35">
      <c r="A765" t="s">
        <v>2218</v>
      </c>
      <c r="B765" t="s">
        <v>618</v>
      </c>
      <c r="C765" s="88">
        <v>-9.5782680473720003E-2</v>
      </c>
      <c r="D765" t="s">
        <v>2219</v>
      </c>
    </row>
    <row r="766" spans="1:4" x14ac:dyDescent="0.35">
      <c r="A766" t="s">
        <v>2220</v>
      </c>
      <c r="B766" t="s">
        <v>2221</v>
      </c>
      <c r="C766" s="88">
        <v>-9.7700347170825805E-2</v>
      </c>
      <c r="D766" t="s">
        <v>2222</v>
      </c>
    </row>
    <row r="767" spans="1:4" x14ac:dyDescent="0.35">
      <c r="A767" t="s">
        <v>2223</v>
      </c>
      <c r="B767" t="s">
        <v>609</v>
      </c>
      <c r="C767" s="88">
        <v>-9.8587573867059297E-2</v>
      </c>
      <c r="D767" t="s">
        <v>2224</v>
      </c>
    </row>
    <row r="768" spans="1:4" x14ac:dyDescent="0.35">
      <c r="A768" t="s">
        <v>2225</v>
      </c>
      <c r="B768" t="s">
        <v>618</v>
      </c>
      <c r="C768" s="88">
        <v>-0.10120255071933799</v>
      </c>
      <c r="D768" t="s">
        <v>2226</v>
      </c>
    </row>
    <row r="769" spans="1:4" x14ac:dyDescent="0.35">
      <c r="A769" t="s">
        <v>2227</v>
      </c>
      <c r="B769" t="s">
        <v>615</v>
      </c>
      <c r="C769" s="88">
        <v>-0.101322160433683</v>
      </c>
      <c r="D769" t="s">
        <v>2228</v>
      </c>
    </row>
    <row r="770" spans="1:4" x14ac:dyDescent="0.35">
      <c r="A770" t="s">
        <v>2229</v>
      </c>
      <c r="B770" t="s">
        <v>717</v>
      </c>
      <c r="C770" s="88">
        <v>-0.101838641617661</v>
      </c>
      <c r="D770" t="s">
        <v>2230</v>
      </c>
    </row>
    <row r="771" spans="1:4" x14ac:dyDescent="0.35">
      <c r="A771" t="s">
        <v>2231</v>
      </c>
      <c r="B771" t="s">
        <v>2232</v>
      </c>
      <c r="C771" s="88">
        <v>-0.104259239937885</v>
      </c>
      <c r="D771" t="s">
        <v>2233</v>
      </c>
    </row>
    <row r="772" spans="1:4" x14ac:dyDescent="0.35">
      <c r="A772" t="s">
        <v>2234</v>
      </c>
      <c r="B772" t="s">
        <v>748</v>
      </c>
      <c r="C772" s="88">
        <v>-0.105380846563771</v>
      </c>
      <c r="D772" t="s">
        <v>2235</v>
      </c>
    </row>
    <row r="773" spans="1:4" x14ac:dyDescent="0.35">
      <c r="A773" t="s">
        <v>2236</v>
      </c>
      <c r="B773" t="s">
        <v>758</v>
      </c>
      <c r="C773" s="88">
        <v>-0.105878898253216</v>
      </c>
      <c r="D773" t="s">
        <v>2237</v>
      </c>
    </row>
    <row r="774" spans="1:4" x14ac:dyDescent="0.35">
      <c r="A774" t="s">
        <v>2238</v>
      </c>
      <c r="B774" t="s">
        <v>717</v>
      </c>
      <c r="C774" s="88">
        <v>-0.110656200165435</v>
      </c>
      <c r="D774" t="s">
        <v>2239</v>
      </c>
    </row>
    <row r="775" spans="1:4" x14ac:dyDescent="0.35">
      <c r="A775" t="s">
        <v>2240</v>
      </c>
      <c r="B775" t="s">
        <v>609</v>
      </c>
      <c r="C775" s="88">
        <v>-0.11178959132090199</v>
      </c>
      <c r="D775" t="s">
        <v>2241</v>
      </c>
    </row>
    <row r="776" spans="1:4" x14ac:dyDescent="0.35">
      <c r="A776" t="s">
        <v>2242</v>
      </c>
      <c r="B776" t="s">
        <v>665</v>
      </c>
      <c r="C776" s="88">
        <v>-0.113735792236636</v>
      </c>
      <c r="D776" t="s">
        <v>2243</v>
      </c>
    </row>
    <row r="777" spans="1:4" x14ac:dyDescent="0.35">
      <c r="A777" t="s">
        <v>2244</v>
      </c>
      <c r="B777" t="s">
        <v>739</v>
      </c>
      <c r="C777" s="88">
        <v>-0.11729890594575999</v>
      </c>
      <c r="D777" t="s">
        <v>2245</v>
      </c>
    </row>
    <row r="778" spans="1:4" x14ac:dyDescent="0.35">
      <c r="A778" t="s">
        <v>2246</v>
      </c>
      <c r="B778" t="s">
        <v>609</v>
      </c>
      <c r="C778" s="88">
        <v>-0.117898954584398</v>
      </c>
      <c r="D778" t="s">
        <v>2247</v>
      </c>
    </row>
    <row r="779" spans="1:4" x14ac:dyDescent="0.35">
      <c r="A779" t="s">
        <v>2248</v>
      </c>
      <c r="B779" t="s">
        <v>2249</v>
      </c>
      <c r="C779" s="88">
        <v>-0.118895437851782</v>
      </c>
      <c r="D779" t="s">
        <v>2250</v>
      </c>
    </row>
    <row r="780" spans="1:4" x14ac:dyDescent="0.35">
      <c r="A780" t="s">
        <v>2251</v>
      </c>
      <c r="B780" t="s">
        <v>674</v>
      </c>
      <c r="C780" s="88">
        <v>-0.12053571720519</v>
      </c>
      <c r="D780" t="s">
        <v>2252</v>
      </c>
    </row>
    <row r="781" spans="1:4" x14ac:dyDescent="0.35">
      <c r="A781" t="s">
        <v>2253</v>
      </c>
      <c r="B781" t="s">
        <v>609</v>
      </c>
      <c r="C781" s="88">
        <v>-0.123368397761527</v>
      </c>
      <c r="D781" t="s">
        <v>2254</v>
      </c>
    </row>
    <row r="782" spans="1:4" x14ac:dyDescent="0.35">
      <c r="A782" t="s">
        <v>2255</v>
      </c>
      <c r="B782" t="s">
        <v>606</v>
      </c>
      <c r="C782" s="88">
        <v>-0.125118554770248</v>
      </c>
      <c r="D782" t="s">
        <v>2256</v>
      </c>
    </row>
    <row r="783" spans="1:4" x14ac:dyDescent="0.35">
      <c r="A783" t="s">
        <v>2257</v>
      </c>
      <c r="B783" t="s">
        <v>1027</v>
      </c>
      <c r="C783" s="88">
        <v>-0.127835998597112</v>
      </c>
      <c r="D783" t="s">
        <v>2258</v>
      </c>
    </row>
    <row r="784" spans="1:4" x14ac:dyDescent="0.35">
      <c r="A784" t="s">
        <v>2259</v>
      </c>
      <c r="B784" t="s">
        <v>1027</v>
      </c>
      <c r="C784" s="88">
        <v>-0.12809067462753099</v>
      </c>
      <c r="D784" t="s">
        <v>2260</v>
      </c>
    </row>
    <row r="785" spans="1:4" x14ac:dyDescent="0.35">
      <c r="A785" t="s">
        <v>2261</v>
      </c>
      <c r="B785" t="s">
        <v>609</v>
      </c>
      <c r="C785" s="88">
        <v>-0.128582712047976</v>
      </c>
      <c r="D785" t="s">
        <v>2262</v>
      </c>
    </row>
    <row r="786" spans="1:4" x14ac:dyDescent="0.35">
      <c r="A786" t="s">
        <v>2263</v>
      </c>
      <c r="B786" t="s">
        <v>609</v>
      </c>
      <c r="C786" s="88">
        <v>-0.129669830391095</v>
      </c>
      <c r="D786" t="s">
        <v>2264</v>
      </c>
    </row>
    <row r="787" spans="1:4" x14ac:dyDescent="0.35">
      <c r="A787" t="s">
        <v>2265</v>
      </c>
      <c r="B787" t="s">
        <v>635</v>
      </c>
      <c r="C787" s="88">
        <v>-0.129909669763</v>
      </c>
      <c r="D787" t="s">
        <v>2266</v>
      </c>
    </row>
    <row r="788" spans="1:4" x14ac:dyDescent="0.35">
      <c r="A788" t="s">
        <v>2267</v>
      </c>
      <c r="B788" t="s">
        <v>609</v>
      </c>
      <c r="C788" s="88">
        <v>-0.12993377508232201</v>
      </c>
      <c r="D788" t="s">
        <v>2268</v>
      </c>
    </row>
    <row r="789" spans="1:4" x14ac:dyDescent="0.35">
      <c r="A789" t="s">
        <v>2269</v>
      </c>
      <c r="B789" t="s">
        <v>609</v>
      </c>
      <c r="C789" s="88">
        <v>-0.132614479842423</v>
      </c>
      <c r="D789" t="s">
        <v>2270</v>
      </c>
    </row>
    <row r="790" spans="1:4" x14ac:dyDescent="0.35">
      <c r="A790" t="s">
        <v>2271</v>
      </c>
      <c r="B790" t="s">
        <v>980</v>
      </c>
      <c r="C790" s="88">
        <v>-0.13467822080210301</v>
      </c>
      <c r="D790" t="s">
        <v>2272</v>
      </c>
    </row>
    <row r="791" spans="1:4" x14ac:dyDescent="0.35">
      <c r="A791" t="s">
        <v>2273</v>
      </c>
      <c r="B791" t="s">
        <v>1453</v>
      </c>
      <c r="C791" s="88">
        <v>-0.13481081296414399</v>
      </c>
      <c r="D791" t="s">
        <v>2274</v>
      </c>
    </row>
    <row r="792" spans="1:4" x14ac:dyDescent="0.35">
      <c r="A792" t="s">
        <v>2275</v>
      </c>
      <c r="B792" t="s">
        <v>739</v>
      </c>
      <c r="C792" s="88">
        <v>-0.135445109846866</v>
      </c>
      <c r="D792" t="s">
        <v>2276</v>
      </c>
    </row>
    <row r="793" spans="1:4" x14ac:dyDescent="0.35">
      <c r="A793" t="s">
        <v>2277</v>
      </c>
      <c r="B793" t="s">
        <v>646</v>
      </c>
      <c r="C793" s="88">
        <v>-0.13668589398984701</v>
      </c>
      <c r="D793" t="s">
        <v>2278</v>
      </c>
    </row>
    <row r="794" spans="1:4" x14ac:dyDescent="0.35">
      <c r="A794" t="s">
        <v>2279</v>
      </c>
      <c r="B794" t="s">
        <v>787</v>
      </c>
      <c r="C794" s="88">
        <v>-0.137649150501126</v>
      </c>
      <c r="D794" t="s">
        <v>2280</v>
      </c>
    </row>
    <row r="795" spans="1:4" x14ac:dyDescent="0.35">
      <c r="A795" t="s">
        <v>2281</v>
      </c>
      <c r="B795" t="s">
        <v>824</v>
      </c>
      <c r="C795" s="88">
        <v>-0.13909732778744799</v>
      </c>
      <c r="D795" t="s">
        <v>2282</v>
      </c>
    </row>
    <row r="796" spans="1:4" x14ac:dyDescent="0.35">
      <c r="A796" t="s">
        <v>2283</v>
      </c>
      <c r="B796" t="s">
        <v>640</v>
      </c>
      <c r="C796" s="88">
        <v>-0.14003369152203299</v>
      </c>
      <c r="D796" t="s">
        <v>2284</v>
      </c>
    </row>
    <row r="797" spans="1:4" x14ac:dyDescent="0.35">
      <c r="A797" t="s">
        <v>2285</v>
      </c>
      <c r="B797" t="s">
        <v>615</v>
      </c>
      <c r="C797" s="88">
        <v>-0.140945343299264</v>
      </c>
      <c r="D797" t="s">
        <v>2286</v>
      </c>
    </row>
    <row r="798" spans="1:4" x14ac:dyDescent="0.35">
      <c r="A798" t="s">
        <v>2287</v>
      </c>
      <c r="B798" t="s">
        <v>609</v>
      </c>
      <c r="C798" s="88">
        <v>-0.14172601594863701</v>
      </c>
      <c r="D798" t="s">
        <v>2288</v>
      </c>
    </row>
    <row r="799" spans="1:4" x14ac:dyDescent="0.35">
      <c r="A799" t="s">
        <v>2289</v>
      </c>
      <c r="B799" t="s">
        <v>609</v>
      </c>
      <c r="C799" s="88">
        <v>-0.14197444545382601</v>
      </c>
      <c r="D799" t="s">
        <v>2290</v>
      </c>
    </row>
    <row r="800" spans="1:4" x14ac:dyDescent="0.35">
      <c r="A800" t="s">
        <v>2291</v>
      </c>
      <c r="B800" t="s">
        <v>612</v>
      </c>
      <c r="C800" s="88">
        <v>-0.14197899390883401</v>
      </c>
      <c r="D800" t="s">
        <v>2292</v>
      </c>
    </row>
    <row r="801" spans="1:4" x14ac:dyDescent="0.35">
      <c r="A801" t="s">
        <v>2293</v>
      </c>
      <c r="B801" t="s">
        <v>2249</v>
      </c>
      <c r="C801" s="88">
        <v>-0.14246438547209</v>
      </c>
      <c r="D801" t="s">
        <v>2294</v>
      </c>
    </row>
    <row r="802" spans="1:4" x14ac:dyDescent="0.35">
      <c r="A802" t="s">
        <v>2295</v>
      </c>
      <c r="B802" t="s">
        <v>701</v>
      </c>
      <c r="C802" s="88">
        <v>-0.145368430461017</v>
      </c>
      <c r="D802" t="s">
        <v>2296</v>
      </c>
    </row>
    <row r="803" spans="1:4" x14ac:dyDescent="0.35">
      <c r="A803" t="s">
        <v>2297</v>
      </c>
      <c r="B803" t="s">
        <v>1143</v>
      </c>
      <c r="C803" s="88">
        <v>-0.14605102701356701</v>
      </c>
      <c r="D803" t="s">
        <v>2298</v>
      </c>
    </row>
    <row r="804" spans="1:4" x14ac:dyDescent="0.35">
      <c r="A804" t="s">
        <v>2299</v>
      </c>
      <c r="B804" t="s">
        <v>917</v>
      </c>
      <c r="C804" s="88">
        <v>-0.14624156972348901</v>
      </c>
      <c r="D804" t="s">
        <v>2300</v>
      </c>
    </row>
    <row r="805" spans="1:4" x14ac:dyDescent="0.35">
      <c r="A805" t="s">
        <v>2301</v>
      </c>
      <c r="B805" t="s">
        <v>871</v>
      </c>
      <c r="C805" s="88">
        <v>-0.148856645245835</v>
      </c>
      <c r="D805" t="s">
        <v>2302</v>
      </c>
    </row>
    <row r="806" spans="1:4" x14ac:dyDescent="0.35">
      <c r="A806" t="s">
        <v>2303</v>
      </c>
      <c r="B806" t="s">
        <v>609</v>
      </c>
      <c r="C806" s="88">
        <v>-0.150460357596686</v>
      </c>
      <c r="D806" t="s">
        <v>2304</v>
      </c>
    </row>
    <row r="807" spans="1:4" x14ac:dyDescent="0.35">
      <c r="A807" t="s">
        <v>2305</v>
      </c>
      <c r="B807" t="s">
        <v>626</v>
      </c>
      <c r="C807" s="88">
        <v>-0.15104904394069299</v>
      </c>
      <c r="D807" t="s">
        <v>2306</v>
      </c>
    </row>
    <row r="808" spans="1:4" x14ac:dyDescent="0.35">
      <c r="A808" t="s">
        <v>2307</v>
      </c>
      <c r="B808" t="s">
        <v>758</v>
      </c>
      <c r="C808" s="88">
        <v>-0.151837808537619</v>
      </c>
      <c r="D808" t="s">
        <v>2308</v>
      </c>
    </row>
    <row r="809" spans="1:4" x14ac:dyDescent="0.35">
      <c r="A809" t="s">
        <v>2309</v>
      </c>
      <c r="B809" t="s">
        <v>1040</v>
      </c>
      <c r="C809" s="88">
        <v>-0.15189934555867801</v>
      </c>
      <c r="D809" t="s">
        <v>2310</v>
      </c>
    </row>
    <row r="810" spans="1:4" x14ac:dyDescent="0.35">
      <c r="A810" t="s">
        <v>2311</v>
      </c>
      <c r="B810" t="s">
        <v>609</v>
      </c>
      <c r="C810" s="88">
        <v>-0.154396829723984</v>
      </c>
      <c r="D810" t="s">
        <v>2312</v>
      </c>
    </row>
    <row r="811" spans="1:4" x14ac:dyDescent="0.35">
      <c r="A811" t="s">
        <v>2313</v>
      </c>
      <c r="B811" t="s">
        <v>665</v>
      </c>
      <c r="C811" s="88">
        <v>-0.155002717716653</v>
      </c>
      <c r="D811" t="s">
        <v>2314</v>
      </c>
    </row>
    <row r="812" spans="1:4" x14ac:dyDescent="0.35">
      <c r="A812" t="s">
        <v>2315</v>
      </c>
      <c r="B812" t="s">
        <v>2232</v>
      </c>
      <c r="C812" s="88">
        <v>-0.155596569213692</v>
      </c>
      <c r="D812" t="s">
        <v>2316</v>
      </c>
    </row>
    <row r="813" spans="1:4" x14ac:dyDescent="0.35">
      <c r="A813" t="s">
        <v>2317</v>
      </c>
      <c r="B813" t="s">
        <v>1143</v>
      </c>
      <c r="C813" s="88">
        <v>-0.156530184147642</v>
      </c>
      <c r="D813" t="s">
        <v>2318</v>
      </c>
    </row>
    <row r="814" spans="1:4" x14ac:dyDescent="0.35">
      <c r="A814" t="s">
        <v>2319</v>
      </c>
      <c r="B814" t="s">
        <v>615</v>
      </c>
      <c r="C814" s="88">
        <v>-0.159454392959301</v>
      </c>
      <c r="D814" t="s">
        <v>2320</v>
      </c>
    </row>
    <row r="815" spans="1:4" x14ac:dyDescent="0.35">
      <c r="A815" t="s">
        <v>2321</v>
      </c>
      <c r="B815" t="s">
        <v>975</v>
      </c>
      <c r="C815" s="88">
        <v>-0.16196080307159799</v>
      </c>
      <c r="D815" t="s">
        <v>2322</v>
      </c>
    </row>
    <row r="816" spans="1:4" x14ac:dyDescent="0.35">
      <c r="A816" t="s">
        <v>2323</v>
      </c>
      <c r="B816" t="s">
        <v>871</v>
      </c>
      <c r="C816" s="88">
        <v>-0.16487396512560901</v>
      </c>
      <c r="D816" t="s">
        <v>2324</v>
      </c>
    </row>
    <row r="817" spans="1:4" x14ac:dyDescent="0.35">
      <c r="A817" t="s">
        <v>2325</v>
      </c>
      <c r="B817" t="s">
        <v>665</v>
      </c>
      <c r="C817" s="88">
        <v>-0.16495875289459699</v>
      </c>
      <c r="D817" t="s">
        <v>2326</v>
      </c>
    </row>
    <row r="818" spans="1:4" x14ac:dyDescent="0.35">
      <c r="A818" t="s">
        <v>2327</v>
      </c>
      <c r="B818" t="s">
        <v>839</v>
      </c>
      <c r="C818" s="88">
        <v>-0.17206746838690801</v>
      </c>
      <c r="D818" t="s">
        <v>2328</v>
      </c>
    </row>
    <row r="819" spans="1:4" x14ac:dyDescent="0.35">
      <c r="A819" t="s">
        <v>2329</v>
      </c>
      <c r="B819" t="s">
        <v>646</v>
      </c>
      <c r="C819" s="88">
        <v>-0.17358852833007099</v>
      </c>
      <c r="D819" t="s">
        <v>2330</v>
      </c>
    </row>
    <row r="820" spans="1:4" x14ac:dyDescent="0.35">
      <c r="A820" t="s">
        <v>2331</v>
      </c>
      <c r="B820" t="s">
        <v>960</v>
      </c>
      <c r="C820" s="88">
        <v>-0.17947720214110899</v>
      </c>
      <c r="D820" t="s">
        <v>2332</v>
      </c>
    </row>
    <row r="821" spans="1:4" x14ac:dyDescent="0.35">
      <c r="A821" t="s">
        <v>2333</v>
      </c>
      <c r="B821" t="s">
        <v>753</v>
      </c>
      <c r="C821" s="88">
        <v>-0.18066225855586901</v>
      </c>
      <c r="D821" t="s">
        <v>2334</v>
      </c>
    </row>
    <row r="822" spans="1:4" x14ac:dyDescent="0.35">
      <c r="A822" t="s">
        <v>2335</v>
      </c>
      <c r="B822" t="s">
        <v>809</v>
      </c>
      <c r="C822" s="88">
        <v>-0.181232803404555</v>
      </c>
      <c r="D822" t="s">
        <v>2336</v>
      </c>
    </row>
    <row r="823" spans="1:4" x14ac:dyDescent="0.35">
      <c r="A823" t="s">
        <v>2337</v>
      </c>
      <c r="B823" t="s">
        <v>1582</v>
      </c>
      <c r="C823" s="88">
        <v>-0.181533228423857</v>
      </c>
      <c r="D823" t="s">
        <v>2338</v>
      </c>
    </row>
    <row r="824" spans="1:4" x14ac:dyDescent="0.35">
      <c r="A824" t="s">
        <v>2339</v>
      </c>
      <c r="B824" t="s">
        <v>1198</v>
      </c>
      <c r="C824" s="88">
        <v>-0.18277560675057</v>
      </c>
      <c r="D824" t="s">
        <v>2340</v>
      </c>
    </row>
    <row r="825" spans="1:4" x14ac:dyDescent="0.35">
      <c r="A825" t="s">
        <v>2341</v>
      </c>
      <c r="B825" t="s">
        <v>1132</v>
      </c>
      <c r="C825" s="88">
        <v>-0.18327221830033</v>
      </c>
      <c r="D825" t="s">
        <v>2342</v>
      </c>
    </row>
    <row r="826" spans="1:4" x14ac:dyDescent="0.35">
      <c r="A826" t="s">
        <v>2343</v>
      </c>
      <c r="B826" t="s">
        <v>609</v>
      </c>
      <c r="C826" s="88">
        <v>-0.18469430561258501</v>
      </c>
      <c r="D826" t="s">
        <v>2344</v>
      </c>
    </row>
    <row r="827" spans="1:4" x14ac:dyDescent="0.35">
      <c r="A827" t="s">
        <v>2345</v>
      </c>
      <c r="B827" t="s">
        <v>1132</v>
      </c>
      <c r="C827" s="88">
        <v>-0.18695696629136299</v>
      </c>
      <c r="D827" t="s">
        <v>2346</v>
      </c>
    </row>
    <row r="828" spans="1:4" x14ac:dyDescent="0.35">
      <c r="A828" t="s">
        <v>2347</v>
      </c>
      <c r="B828" t="s">
        <v>674</v>
      </c>
      <c r="C828" s="88">
        <v>-0.18960416348404199</v>
      </c>
      <c r="D828" t="s">
        <v>2348</v>
      </c>
    </row>
    <row r="829" spans="1:4" x14ac:dyDescent="0.35">
      <c r="A829" t="s">
        <v>2349</v>
      </c>
      <c r="B829" t="s">
        <v>646</v>
      </c>
      <c r="C829" s="88">
        <v>-0.19230302500721899</v>
      </c>
      <c r="D829" t="s">
        <v>2350</v>
      </c>
    </row>
    <row r="830" spans="1:4" x14ac:dyDescent="0.35">
      <c r="A830" t="s">
        <v>2351</v>
      </c>
      <c r="B830" t="s">
        <v>704</v>
      </c>
      <c r="C830" s="88">
        <v>-0.19284785955612699</v>
      </c>
      <c r="D830" t="s">
        <v>2352</v>
      </c>
    </row>
    <row r="831" spans="1:4" x14ac:dyDescent="0.35">
      <c r="A831" t="s">
        <v>2353</v>
      </c>
      <c r="B831" t="s">
        <v>739</v>
      </c>
      <c r="C831" s="88">
        <v>-0.20099224222578899</v>
      </c>
      <c r="D831" t="s">
        <v>2354</v>
      </c>
    </row>
    <row r="832" spans="1:4" x14ac:dyDescent="0.35">
      <c r="A832" t="s">
        <v>2355</v>
      </c>
      <c r="B832" t="s">
        <v>615</v>
      </c>
      <c r="C832" s="88">
        <v>-0.201030109808777</v>
      </c>
      <c r="D832" t="s">
        <v>2356</v>
      </c>
    </row>
    <row r="833" spans="1:4" x14ac:dyDescent="0.35">
      <c r="A833" t="s">
        <v>2357</v>
      </c>
      <c r="B833" t="s">
        <v>953</v>
      </c>
      <c r="C833" s="88">
        <v>-0.20232280584866499</v>
      </c>
      <c r="D833" t="s">
        <v>2358</v>
      </c>
    </row>
    <row r="834" spans="1:4" x14ac:dyDescent="0.35">
      <c r="A834" t="s">
        <v>2359</v>
      </c>
      <c r="B834" t="s">
        <v>917</v>
      </c>
      <c r="C834" s="88">
        <v>-0.20318512774981701</v>
      </c>
      <c r="D834" t="s">
        <v>2360</v>
      </c>
    </row>
    <row r="835" spans="1:4" x14ac:dyDescent="0.35">
      <c r="A835" t="s">
        <v>2361</v>
      </c>
      <c r="B835" t="s">
        <v>2362</v>
      </c>
      <c r="C835" s="88">
        <v>-0.205448762027233</v>
      </c>
      <c r="D835" t="s">
        <v>2363</v>
      </c>
    </row>
    <row r="836" spans="1:4" x14ac:dyDescent="0.35">
      <c r="A836" t="s">
        <v>2364</v>
      </c>
      <c r="B836" t="s">
        <v>1908</v>
      </c>
      <c r="C836" s="88">
        <v>-0.20940295469489101</v>
      </c>
      <c r="D836" t="s">
        <v>2365</v>
      </c>
    </row>
    <row r="837" spans="1:4" x14ac:dyDescent="0.35">
      <c r="A837" t="s">
        <v>2366</v>
      </c>
      <c r="B837" t="s">
        <v>681</v>
      </c>
      <c r="C837" s="88">
        <v>-0.214351607424766</v>
      </c>
      <c r="D837" t="s">
        <v>2367</v>
      </c>
    </row>
    <row r="838" spans="1:4" x14ac:dyDescent="0.35">
      <c r="A838" t="s">
        <v>2368</v>
      </c>
      <c r="B838" t="s">
        <v>609</v>
      </c>
      <c r="C838" s="88">
        <v>-0.21496126563064699</v>
      </c>
      <c r="D838" t="s">
        <v>2369</v>
      </c>
    </row>
    <row r="839" spans="1:4" x14ac:dyDescent="0.35">
      <c r="A839" t="s">
        <v>2370</v>
      </c>
      <c r="B839" t="s">
        <v>615</v>
      </c>
      <c r="C839" s="88">
        <v>-0.22006340821484999</v>
      </c>
      <c r="D839" t="s">
        <v>2371</v>
      </c>
    </row>
    <row r="840" spans="1:4" x14ac:dyDescent="0.35">
      <c r="A840" t="s">
        <v>2372</v>
      </c>
      <c r="B840" t="s">
        <v>1132</v>
      </c>
      <c r="C840" s="88">
        <v>-0.22071058813045599</v>
      </c>
      <c r="D840" t="s">
        <v>2373</v>
      </c>
    </row>
    <row r="841" spans="1:4" x14ac:dyDescent="0.35">
      <c r="A841" t="s">
        <v>2374</v>
      </c>
      <c r="B841" t="s">
        <v>609</v>
      </c>
      <c r="C841" s="88">
        <v>-0.22333641467424201</v>
      </c>
      <c r="D841" t="s">
        <v>2375</v>
      </c>
    </row>
    <row r="842" spans="1:4" x14ac:dyDescent="0.35">
      <c r="A842" t="s">
        <v>2376</v>
      </c>
      <c r="B842" t="s">
        <v>609</v>
      </c>
      <c r="C842" s="88">
        <v>-0.22447126590275401</v>
      </c>
      <c r="D842" t="s">
        <v>2377</v>
      </c>
    </row>
    <row r="843" spans="1:4" x14ac:dyDescent="0.35">
      <c r="A843" t="s">
        <v>2378</v>
      </c>
      <c r="B843" t="s">
        <v>1143</v>
      </c>
      <c r="C843" s="88">
        <v>-0.22463438587074999</v>
      </c>
      <c r="D843" t="s">
        <v>2379</v>
      </c>
    </row>
    <row r="844" spans="1:4" x14ac:dyDescent="0.35">
      <c r="A844" t="s">
        <v>2380</v>
      </c>
      <c r="B844" t="s">
        <v>938</v>
      </c>
      <c r="C844" s="88">
        <v>-0.23026703022816</v>
      </c>
      <c r="D844" t="s">
        <v>2381</v>
      </c>
    </row>
    <row r="845" spans="1:4" x14ac:dyDescent="0.35">
      <c r="A845" t="s">
        <v>2382</v>
      </c>
      <c r="B845" t="s">
        <v>665</v>
      </c>
      <c r="C845" s="88">
        <v>-0.23039837056433801</v>
      </c>
      <c r="D845" t="s">
        <v>2383</v>
      </c>
    </row>
    <row r="846" spans="1:4" x14ac:dyDescent="0.35">
      <c r="A846" t="s">
        <v>2384</v>
      </c>
      <c r="B846" t="s">
        <v>712</v>
      </c>
      <c r="C846" s="88">
        <v>-0.23111992828724201</v>
      </c>
      <c r="D846" t="s">
        <v>2385</v>
      </c>
    </row>
    <row r="847" spans="1:4" x14ac:dyDescent="0.35">
      <c r="A847" t="s">
        <v>2386</v>
      </c>
      <c r="B847" t="s">
        <v>758</v>
      </c>
      <c r="C847" s="88">
        <v>-0.231261422446259</v>
      </c>
      <c r="D847" t="s">
        <v>2387</v>
      </c>
    </row>
    <row r="848" spans="1:4" x14ac:dyDescent="0.35">
      <c r="A848" t="s">
        <v>2388</v>
      </c>
      <c r="B848" t="s">
        <v>779</v>
      </c>
      <c r="C848" s="88">
        <v>-0.23156820657792301</v>
      </c>
      <c r="D848" t="s">
        <v>2389</v>
      </c>
    </row>
    <row r="849" spans="1:4" x14ac:dyDescent="0.35">
      <c r="A849" t="s">
        <v>2390</v>
      </c>
      <c r="B849" t="s">
        <v>646</v>
      </c>
      <c r="C849" s="88">
        <v>-0.23560994596402199</v>
      </c>
      <c r="D849" t="s">
        <v>2391</v>
      </c>
    </row>
    <row r="850" spans="1:4" x14ac:dyDescent="0.35">
      <c r="A850" t="s">
        <v>2392</v>
      </c>
      <c r="B850" t="s">
        <v>758</v>
      </c>
      <c r="C850" s="88">
        <v>-0.23970486908625899</v>
      </c>
      <c r="D850" t="s">
        <v>2393</v>
      </c>
    </row>
    <row r="851" spans="1:4" x14ac:dyDescent="0.35">
      <c r="A851" t="s">
        <v>2394</v>
      </c>
      <c r="B851" t="s">
        <v>701</v>
      </c>
      <c r="C851" s="88">
        <v>-0.24058110720968501</v>
      </c>
      <c r="D851" t="s">
        <v>2395</v>
      </c>
    </row>
    <row r="852" spans="1:4" x14ac:dyDescent="0.35">
      <c r="A852" t="s">
        <v>2396</v>
      </c>
      <c r="B852" t="s">
        <v>938</v>
      </c>
      <c r="C852" s="88">
        <v>-0.24590446326424301</v>
      </c>
      <c r="D852" t="s">
        <v>2397</v>
      </c>
    </row>
    <row r="853" spans="1:4" x14ac:dyDescent="0.35">
      <c r="A853" t="s">
        <v>2398</v>
      </c>
      <c r="B853" t="s">
        <v>917</v>
      </c>
      <c r="C853" s="88">
        <v>-0.247769463111362</v>
      </c>
      <c r="D853" t="s">
        <v>2399</v>
      </c>
    </row>
    <row r="854" spans="1:4" x14ac:dyDescent="0.35">
      <c r="A854" t="s">
        <v>2400</v>
      </c>
      <c r="B854" t="s">
        <v>609</v>
      </c>
      <c r="C854" s="88">
        <v>-0.251392703435316</v>
      </c>
      <c r="D854" t="s">
        <v>2401</v>
      </c>
    </row>
    <row r="855" spans="1:4" x14ac:dyDescent="0.35">
      <c r="A855" t="s">
        <v>2402</v>
      </c>
      <c r="B855" t="s">
        <v>739</v>
      </c>
      <c r="C855" s="88">
        <v>-0.25383589251009098</v>
      </c>
      <c r="D855" t="s">
        <v>2403</v>
      </c>
    </row>
    <row r="856" spans="1:4" x14ac:dyDescent="0.35">
      <c r="A856" t="s">
        <v>2404</v>
      </c>
      <c r="B856" t="s">
        <v>674</v>
      </c>
      <c r="C856" s="88">
        <v>-0.25640830724837699</v>
      </c>
      <c r="D856" t="s">
        <v>2405</v>
      </c>
    </row>
    <row r="857" spans="1:4" x14ac:dyDescent="0.35">
      <c r="A857" t="s">
        <v>2406</v>
      </c>
      <c r="B857" t="s">
        <v>662</v>
      </c>
      <c r="C857" s="88">
        <v>-0.25731309392843199</v>
      </c>
      <c r="D857" t="s">
        <v>2407</v>
      </c>
    </row>
    <row r="858" spans="1:4" x14ac:dyDescent="0.35">
      <c r="A858" t="s">
        <v>2408</v>
      </c>
      <c r="B858" t="s">
        <v>723</v>
      </c>
      <c r="C858" s="88">
        <v>-0.258276241448059</v>
      </c>
      <c r="D858" t="s">
        <v>2409</v>
      </c>
    </row>
    <row r="859" spans="1:4" x14ac:dyDescent="0.35">
      <c r="A859" t="s">
        <v>2410</v>
      </c>
      <c r="B859" t="s">
        <v>1305</v>
      </c>
      <c r="C859" s="88">
        <v>-0.25963410633252099</v>
      </c>
      <c r="D859" t="s">
        <v>2411</v>
      </c>
    </row>
    <row r="860" spans="1:4" x14ac:dyDescent="0.35">
      <c r="A860" t="s">
        <v>2412</v>
      </c>
      <c r="B860" t="s">
        <v>1143</v>
      </c>
      <c r="C860" s="88">
        <v>-0.262074405515344</v>
      </c>
      <c r="D860" t="s">
        <v>2413</v>
      </c>
    </row>
    <row r="861" spans="1:4" x14ac:dyDescent="0.35">
      <c r="A861" t="s">
        <v>2414</v>
      </c>
      <c r="B861" t="s">
        <v>917</v>
      </c>
      <c r="C861" s="88">
        <v>-0.26280421426585099</v>
      </c>
      <c r="D861" t="s">
        <v>2415</v>
      </c>
    </row>
    <row r="862" spans="1:4" x14ac:dyDescent="0.35">
      <c r="A862" t="s">
        <v>2416</v>
      </c>
      <c r="B862" t="s">
        <v>1453</v>
      </c>
      <c r="C862" s="88">
        <v>-0.26380637394224299</v>
      </c>
      <c r="D862" t="s">
        <v>2417</v>
      </c>
    </row>
    <row r="863" spans="1:4" x14ac:dyDescent="0.35">
      <c r="A863" t="s">
        <v>2418</v>
      </c>
      <c r="B863" t="s">
        <v>609</v>
      </c>
      <c r="C863" s="88">
        <v>-0.26943572396885501</v>
      </c>
      <c r="D863" t="s">
        <v>2419</v>
      </c>
    </row>
    <row r="864" spans="1:4" x14ac:dyDescent="0.35">
      <c r="A864" t="s">
        <v>2420</v>
      </c>
      <c r="B864" t="s">
        <v>1027</v>
      </c>
      <c r="C864" s="88">
        <v>-0.26959903342877101</v>
      </c>
      <c r="D864" t="s">
        <v>2421</v>
      </c>
    </row>
    <row r="865" spans="1:4" x14ac:dyDescent="0.35">
      <c r="A865" t="s">
        <v>2422</v>
      </c>
      <c r="B865" t="s">
        <v>717</v>
      </c>
      <c r="C865" s="88">
        <v>-0.27140403224812798</v>
      </c>
      <c r="D865" t="s">
        <v>2423</v>
      </c>
    </row>
    <row r="866" spans="1:4" x14ac:dyDescent="0.35">
      <c r="A866" t="s">
        <v>2424</v>
      </c>
      <c r="B866" t="s">
        <v>989</v>
      </c>
      <c r="C866" s="88">
        <v>-0.27195754605058198</v>
      </c>
      <c r="D866" t="s">
        <v>2425</v>
      </c>
    </row>
    <row r="867" spans="1:4" x14ac:dyDescent="0.35">
      <c r="A867" t="s">
        <v>2426</v>
      </c>
      <c r="B867" t="s">
        <v>871</v>
      </c>
      <c r="C867" s="88">
        <v>-0.27290624174316203</v>
      </c>
      <c r="D867" t="s">
        <v>2427</v>
      </c>
    </row>
    <row r="868" spans="1:4" x14ac:dyDescent="0.35">
      <c r="A868" t="s">
        <v>2428</v>
      </c>
      <c r="B868" t="s">
        <v>609</v>
      </c>
      <c r="C868" s="88">
        <v>-0.27418128469068598</v>
      </c>
      <c r="D868" t="s">
        <v>2429</v>
      </c>
    </row>
    <row r="869" spans="1:4" x14ac:dyDescent="0.35">
      <c r="A869" t="s">
        <v>2430</v>
      </c>
      <c r="B869" t="s">
        <v>609</v>
      </c>
      <c r="C869" s="88">
        <v>-0.27565798378227002</v>
      </c>
      <c r="D869" t="s">
        <v>2431</v>
      </c>
    </row>
    <row r="870" spans="1:4" x14ac:dyDescent="0.35">
      <c r="A870" t="s">
        <v>2432</v>
      </c>
      <c r="B870" t="s">
        <v>717</v>
      </c>
      <c r="C870" s="88">
        <v>-0.27741183103040801</v>
      </c>
      <c r="D870" t="s">
        <v>2433</v>
      </c>
    </row>
    <row r="871" spans="1:4" x14ac:dyDescent="0.35">
      <c r="A871" t="s">
        <v>2434</v>
      </c>
      <c r="B871" t="s">
        <v>629</v>
      </c>
      <c r="C871" s="88">
        <v>-0.27852614399147801</v>
      </c>
      <c r="D871" t="s">
        <v>2435</v>
      </c>
    </row>
    <row r="872" spans="1:4" x14ac:dyDescent="0.35">
      <c r="A872" t="s">
        <v>2436</v>
      </c>
      <c r="B872" t="s">
        <v>646</v>
      </c>
      <c r="C872" s="88">
        <v>-0.28113184701819099</v>
      </c>
      <c r="D872" t="s">
        <v>2437</v>
      </c>
    </row>
    <row r="873" spans="1:4" x14ac:dyDescent="0.35">
      <c r="A873" t="s">
        <v>2438</v>
      </c>
      <c r="B873" t="s">
        <v>646</v>
      </c>
      <c r="C873" s="88">
        <v>-0.28219891808179898</v>
      </c>
      <c r="D873" t="s">
        <v>2439</v>
      </c>
    </row>
    <row r="874" spans="1:4" x14ac:dyDescent="0.35">
      <c r="A874" t="s">
        <v>2440</v>
      </c>
      <c r="B874" t="s">
        <v>1334</v>
      </c>
      <c r="C874" s="88">
        <v>-0.28382337798688301</v>
      </c>
      <c r="D874" t="s">
        <v>2441</v>
      </c>
    </row>
    <row r="875" spans="1:4" x14ac:dyDescent="0.35">
      <c r="A875" t="s">
        <v>2442</v>
      </c>
      <c r="B875" t="s">
        <v>739</v>
      </c>
      <c r="C875" s="88">
        <v>-0.28437698908158499</v>
      </c>
      <c r="D875" t="s">
        <v>2443</v>
      </c>
    </row>
    <row r="876" spans="1:4" x14ac:dyDescent="0.35">
      <c r="A876" t="s">
        <v>2444</v>
      </c>
      <c r="B876" t="s">
        <v>1143</v>
      </c>
      <c r="C876" s="88">
        <v>-0.28593160305403797</v>
      </c>
      <c r="D876" t="s">
        <v>2445</v>
      </c>
    </row>
    <row r="877" spans="1:4" x14ac:dyDescent="0.35">
      <c r="A877" t="s">
        <v>2446</v>
      </c>
      <c r="B877" t="s">
        <v>717</v>
      </c>
      <c r="C877" s="88">
        <v>-0.28615816787720999</v>
      </c>
      <c r="D877" t="s">
        <v>2447</v>
      </c>
    </row>
    <row r="878" spans="1:4" x14ac:dyDescent="0.35">
      <c r="A878" t="s">
        <v>2448</v>
      </c>
      <c r="B878" t="s">
        <v>1132</v>
      </c>
      <c r="C878" s="88">
        <v>-0.28878373310057198</v>
      </c>
      <c r="D878" t="s">
        <v>2449</v>
      </c>
    </row>
    <row r="879" spans="1:4" x14ac:dyDescent="0.35">
      <c r="A879" t="s">
        <v>2450</v>
      </c>
      <c r="B879" t="s">
        <v>643</v>
      </c>
      <c r="C879" s="88">
        <v>-0.28926345875717802</v>
      </c>
      <c r="D879" t="s">
        <v>2451</v>
      </c>
    </row>
    <row r="880" spans="1:4" x14ac:dyDescent="0.35">
      <c r="A880" t="s">
        <v>2452</v>
      </c>
      <c r="B880" t="s">
        <v>609</v>
      </c>
      <c r="C880" s="88">
        <v>-0.29028581863855102</v>
      </c>
      <c r="D880" t="s">
        <v>2453</v>
      </c>
    </row>
    <row r="881" spans="1:4" x14ac:dyDescent="0.35">
      <c r="A881" t="s">
        <v>2454</v>
      </c>
      <c r="B881" t="s">
        <v>597</v>
      </c>
      <c r="C881" s="88">
        <v>-0.292073612258758</v>
      </c>
      <c r="D881" t="s">
        <v>2455</v>
      </c>
    </row>
    <row r="882" spans="1:4" x14ac:dyDescent="0.35">
      <c r="A882" t="s">
        <v>2456</v>
      </c>
      <c r="B882" t="s">
        <v>717</v>
      </c>
      <c r="C882" s="88">
        <v>-0.29386431826778597</v>
      </c>
      <c r="D882" t="s">
        <v>2457</v>
      </c>
    </row>
    <row r="883" spans="1:4" x14ac:dyDescent="0.35">
      <c r="A883" t="s">
        <v>2458</v>
      </c>
      <c r="B883" t="s">
        <v>809</v>
      </c>
      <c r="C883" s="88">
        <v>-0.29536147428901599</v>
      </c>
      <c r="D883" t="s">
        <v>2459</v>
      </c>
    </row>
    <row r="884" spans="1:4" x14ac:dyDescent="0.35">
      <c r="A884" t="s">
        <v>2460</v>
      </c>
      <c r="B884" t="s">
        <v>871</v>
      </c>
      <c r="C884" s="88">
        <v>-0.30009606654419302</v>
      </c>
      <c r="D884" t="s">
        <v>2461</v>
      </c>
    </row>
    <row r="885" spans="1:4" x14ac:dyDescent="0.35">
      <c r="A885" t="s">
        <v>2462</v>
      </c>
      <c r="B885" t="s">
        <v>874</v>
      </c>
      <c r="C885" s="88">
        <v>-0.30245275732930599</v>
      </c>
      <c r="D885" t="s">
        <v>2463</v>
      </c>
    </row>
    <row r="886" spans="1:4" x14ac:dyDescent="0.35">
      <c r="A886" t="s">
        <v>2464</v>
      </c>
      <c r="B886" t="s">
        <v>1143</v>
      </c>
      <c r="C886" s="88">
        <v>-0.30512234950642703</v>
      </c>
      <c r="D886" t="s">
        <v>2465</v>
      </c>
    </row>
    <row r="887" spans="1:4" x14ac:dyDescent="0.35">
      <c r="A887" t="s">
        <v>2466</v>
      </c>
      <c r="B887" t="s">
        <v>609</v>
      </c>
      <c r="C887" s="88">
        <v>-0.30525813294023302</v>
      </c>
      <c r="D887" t="s">
        <v>2467</v>
      </c>
    </row>
    <row r="888" spans="1:4" x14ac:dyDescent="0.35">
      <c r="A888" t="s">
        <v>2468</v>
      </c>
      <c r="B888" t="s">
        <v>819</v>
      </c>
      <c r="C888" s="88">
        <v>-0.30809979608750798</v>
      </c>
      <c r="D888" t="s">
        <v>2469</v>
      </c>
    </row>
    <row r="889" spans="1:4" x14ac:dyDescent="0.35">
      <c r="A889" t="s">
        <v>2470</v>
      </c>
      <c r="B889" t="s">
        <v>1143</v>
      </c>
      <c r="C889" s="88">
        <v>-0.30813414650086302</v>
      </c>
      <c r="D889" t="s">
        <v>2471</v>
      </c>
    </row>
    <row r="890" spans="1:4" x14ac:dyDescent="0.35">
      <c r="A890" t="s">
        <v>2472</v>
      </c>
      <c r="B890" t="s">
        <v>609</v>
      </c>
      <c r="C890" s="88">
        <v>-0.31251245479201301</v>
      </c>
      <c r="D890" t="s">
        <v>2473</v>
      </c>
    </row>
    <row r="891" spans="1:4" x14ac:dyDescent="0.35">
      <c r="A891" t="s">
        <v>2474</v>
      </c>
      <c r="B891" t="s">
        <v>674</v>
      </c>
      <c r="C891" s="88">
        <v>-0.31328806650225899</v>
      </c>
      <c r="D891" t="s">
        <v>2475</v>
      </c>
    </row>
    <row r="892" spans="1:4" x14ac:dyDescent="0.35">
      <c r="A892" t="s">
        <v>2476</v>
      </c>
      <c r="B892" t="s">
        <v>717</v>
      </c>
      <c r="C892" s="88">
        <v>-0.31711695753522301</v>
      </c>
      <c r="D892" t="s">
        <v>2477</v>
      </c>
    </row>
    <row r="893" spans="1:4" x14ac:dyDescent="0.35">
      <c r="A893" t="s">
        <v>2478</v>
      </c>
      <c r="B893" t="s">
        <v>615</v>
      </c>
      <c r="C893" s="88">
        <v>-0.31753275698044697</v>
      </c>
      <c r="D893" t="s">
        <v>2479</v>
      </c>
    </row>
    <row r="894" spans="1:4" x14ac:dyDescent="0.35">
      <c r="A894" t="s">
        <v>2480</v>
      </c>
      <c r="B894" t="s">
        <v>758</v>
      </c>
      <c r="C894" s="88">
        <v>-0.318265966011194</v>
      </c>
      <c r="D894" t="s">
        <v>2481</v>
      </c>
    </row>
    <row r="895" spans="1:4" x14ac:dyDescent="0.35">
      <c r="A895" t="s">
        <v>2482</v>
      </c>
      <c r="B895" t="s">
        <v>609</v>
      </c>
      <c r="C895" s="88">
        <v>-0.32089003365458801</v>
      </c>
      <c r="D895" t="s">
        <v>2483</v>
      </c>
    </row>
    <row r="896" spans="1:4" x14ac:dyDescent="0.35">
      <c r="A896" t="s">
        <v>2484</v>
      </c>
      <c r="B896" t="s">
        <v>2249</v>
      </c>
      <c r="C896" s="88">
        <v>-0.32197208038993902</v>
      </c>
      <c r="D896" t="s">
        <v>2485</v>
      </c>
    </row>
    <row r="897" spans="1:4" x14ac:dyDescent="0.35">
      <c r="A897" t="s">
        <v>2486</v>
      </c>
      <c r="B897" t="s">
        <v>1198</v>
      </c>
      <c r="C897" s="88">
        <v>-0.32494389822002601</v>
      </c>
      <c r="D897" t="s">
        <v>2487</v>
      </c>
    </row>
    <row r="898" spans="1:4" x14ac:dyDescent="0.35">
      <c r="A898" t="s">
        <v>2488</v>
      </c>
      <c r="B898" t="s">
        <v>1198</v>
      </c>
      <c r="C898" s="88">
        <v>-0.32622376753267601</v>
      </c>
      <c r="D898" t="s">
        <v>2489</v>
      </c>
    </row>
    <row r="899" spans="1:4" x14ac:dyDescent="0.35">
      <c r="A899" t="s">
        <v>2490</v>
      </c>
      <c r="B899" t="s">
        <v>704</v>
      </c>
      <c r="C899" s="88">
        <v>-0.327042486851714</v>
      </c>
      <c r="D899" t="s">
        <v>2491</v>
      </c>
    </row>
    <row r="900" spans="1:4" x14ac:dyDescent="0.35">
      <c r="A900" t="s">
        <v>2492</v>
      </c>
      <c r="B900" t="s">
        <v>681</v>
      </c>
      <c r="C900" s="88">
        <v>-0.32810220188625</v>
      </c>
      <c r="D900" t="s">
        <v>2493</v>
      </c>
    </row>
    <row r="901" spans="1:4" x14ac:dyDescent="0.35">
      <c r="A901" t="s">
        <v>2494</v>
      </c>
      <c r="B901" t="s">
        <v>609</v>
      </c>
      <c r="C901" s="88">
        <v>-0.32996100700826297</v>
      </c>
      <c r="D901" t="s">
        <v>2495</v>
      </c>
    </row>
    <row r="902" spans="1:4" x14ac:dyDescent="0.35">
      <c r="A902" t="s">
        <v>2496</v>
      </c>
      <c r="B902" t="s">
        <v>609</v>
      </c>
      <c r="C902" s="88">
        <v>-0.33148846103677998</v>
      </c>
      <c r="D902" t="s">
        <v>2497</v>
      </c>
    </row>
    <row r="903" spans="1:4" x14ac:dyDescent="0.35">
      <c r="A903" t="s">
        <v>2498</v>
      </c>
      <c r="B903" t="s">
        <v>643</v>
      </c>
      <c r="C903" s="88">
        <v>-0.33563477318587498</v>
      </c>
      <c r="D903" t="s">
        <v>2499</v>
      </c>
    </row>
    <row r="904" spans="1:4" x14ac:dyDescent="0.35">
      <c r="A904" t="s">
        <v>2500</v>
      </c>
      <c r="B904" t="s">
        <v>871</v>
      </c>
      <c r="C904" s="88">
        <v>-0.33600449647762498</v>
      </c>
      <c r="D904" t="s">
        <v>2501</v>
      </c>
    </row>
    <row r="905" spans="1:4" x14ac:dyDescent="0.35">
      <c r="A905" t="s">
        <v>2502</v>
      </c>
      <c r="B905" t="s">
        <v>1040</v>
      </c>
      <c r="C905" s="88">
        <v>-0.33798906329531803</v>
      </c>
      <c r="D905" t="s">
        <v>2503</v>
      </c>
    </row>
    <row r="906" spans="1:4" x14ac:dyDescent="0.35">
      <c r="A906" t="s">
        <v>2504</v>
      </c>
      <c r="B906" t="s">
        <v>609</v>
      </c>
      <c r="C906" s="88">
        <v>-0.33907570535454501</v>
      </c>
      <c r="D906" t="s">
        <v>2505</v>
      </c>
    </row>
    <row r="907" spans="1:4" x14ac:dyDescent="0.35">
      <c r="A907" t="s">
        <v>2506</v>
      </c>
      <c r="B907" t="s">
        <v>609</v>
      </c>
      <c r="C907" s="88">
        <v>-0.34326693340384201</v>
      </c>
      <c r="D907" t="s">
        <v>2507</v>
      </c>
    </row>
    <row r="908" spans="1:4" x14ac:dyDescent="0.35">
      <c r="A908" t="s">
        <v>2508</v>
      </c>
      <c r="B908" t="s">
        <v>871</v>
      </c>
      <c r="C908" s="88">
        <v>-0.345371593901036</v>
      </c>
      <c r="D908" t="s">
        <v>2509</v>
      </c>
    </row>
    <row r="909" spans="1:4" x14ac:dyDescent="0.35">
      <c r="A909" t="s">
        <v>2510</v>
      </c>
      <c r="B909" t="s">
        <v>704</v>
      </c>
      <c r="C909" s="88">
        <v>-0.349260531985782</v>
      </c>
      <c r="D909" t="s">
        <v>2511</v>
      </c>
    </row>
    <row r="910" spans="1:4" x14ac:dyDescent="0.35">
      <c r="A910" t="s">
        <v>2512</v>
      </c>
      <c r="B910" t="s">
        <v>723</v>
      </c>
      <c r="C910" s="88">
        <v>-0.35506753457013401</v>
      </c>
      <c r="D910" t="s">
        <v>2513</v>
      </c>
    </row>
    <row r="911" spans="1:4" x14ac:dyDescent="0.35">
      <c r="A911" t="s">
        <v>2514</v>
      </c>
      <c r="B911" t="s">
        <v>1143</v>
      </c>
      <c r="C911" s="88">
        <v>-0.35518039438695898</v>
      </c>
      <c r="D911" t="s">
        <v>2515</v>
      </c>
    </row>
    <row r="912" spans="1:4" x14ac:dyDescent="0.35">
      <c r="A912" t="s">
        <v>2516</v>
      </c>
      <c r="B912" t="s">
        <v>871</v>
      </c>
      <c r="C912" s="88">
        <v>-0.35667380898864298</v>
      </c>
      <c r="D912" t="s">
        <v>2517</v>
      </c>
    </row>
    <row r="913" spans="1:4" x14ac:dyDescent="0.35">
      <c r="A913" t="s">
        <v>2518</v>
      </c>
      <c r="B913" t="s">
        <v>739</v>
      </c>
      <c r="C913" s="88">
        <v>-0.35674136738504097</v>
      </c>
      <c r="D913" t="s">
        <v>2519</v>
      </c>
    </row>
    <row r="914" spans="1:4" x14ac:dyDescent="0.35">
      <c r="A914" t="s">
        <v>2520</v>
      </c>
      <c r="B914" t="s">
        <v>1198</v>
      </c>
      <c r="C914" s="88">
        <v>-0.358917442633509</v>
      </c>
      <c r="D914" t="s">
        <v>2521</v>
      </c>
    </row>
    <row r="915" spans="1:4" x14ac:dyDescent="0.35">
      <c r="A915" t="s">
        <v>2522</v>
      </c>
      <c r="B915" t="s">
        <v>609</v>
      </c>
      <c r="C915" s="88">
        <v>-0.36343198185749698</v>
      </c>
      <c r="D915" t="s">
        <v>2523</v>
      </c>
    </row>
    <row r="916" spans="1:4" x14ac:dyDescent="0.35">
      <c r="A916" t="s">
        <v>2524</v>
      </c>
      <c r="B916" t="s">
        <v>1143</v>
      </c>
      <c r="C916" s="88">
        <v>-0.36469300375411401</v>
      </c>
      <c r="D916" t="s">
        <v>2525</v>
      </c>
    </row>
    <row r="917" spans="1:4" x14ac:dyDescent="0.35">
      <c r="A917" t="s">
        <v>2526</v>
      </c>
      <c r="B917" t="s">
        <v>717</v>
      </c>
      <c r="C917" s="88">
        <v>-0.36509030489780098</v>
      </c>
      <c r="D917" t="s">
        <v>2527</v>
      </c>
    </row>
    <row r="918" spans="1:4" x14ac:dyDescent="0.35">
      <c r="A918" t="s">
        <v>2528</v>
      </c>
      <c r="B918" t="s">
        <v>1489</v>
      </c>
      <c r="C918" s="88">
        <v>-0.36663043106841497</v>
      </c>
      <c r="D918" t="s">
        <v>2529</v>
      </c>
    </row>
    <row r="919" spans="1:4" x14ac:dyDescent="0.35">
      <c r="A919" t="s">
        <v>2530</v>
      </c>
      <c r="B919" t="s">
        <v>960</v>
      </c>
      <c r="C919" s="88">
        <v>-0.36726595117007499</v>
      </c>
      <c r="D919" t="s">
        <v>2531</v>
      </c>
    </row>
    <row r="920" spans="1:4" x14ac:dyDescent="0.35">
      <c r="A920" t="s">
        <v>2532</v>
      </c>
      <c r="B920" t="s">
        <v>938</v>
      </c>
      <c r="C920" s="88">
        <v>-0.36871754256122002</v>
      </c>
      <c r="D920" t="s">
        <v>2533</v>
      </c>
    </row>
    <row r="921" spans="1:4" x14ac:dyDescent="0.35">
      <c r="A921" t="s">
        <v>2534</v>
      </c>
      <c r="B921" t="s">
        <v>651</v>
      </c>
      <c r="C921" s="88">
        <v>-0.37140624965303398</v>
      </c>
      <c r="D921" t="s">
        <v>2535</v>
      </c>
    </row>
    <row r="922" spans="1:4" x14ac:dyDescent="0.35">
      <c r="A922" t="s">
        <v>2536</v>
      </c>
      <c r="B922" t="s">
        <v>787</v>
      </c>
      <c r="C922" s="88">
        <v>-0.37535425196243</v>
      </c>
      <c r="D922" t="s">
        <v>2537</v>
      </c>
    </row>
    <row r="923" spans="1:4" x14ac:dyDescent="0.35">
      <c r="A923" t="s">
        <v>2538</v>
      </c>
      <c r="B923" t="s">
        <v>704</v>
      </c>
      <c r="C923" s="88">
        <v>-0.37652711395825</v>
      </c>
      <c r="D923" t="s">
        <v>2539</v>
      </c>
    </row>
    <row r="924" spans="1:4" x14ac:dyDescent="0.35">
      <c r="A924" t="s">
        <v>2540</v>
      </c>
      <c r="B924" t="s">
        <v>1991</v>
      </c>
      <c r="C924" s="88">
        <v>-0.38116219785928701</v>
      </c>
      <c r="D924" t="s">
        <v>2541</v>
      </c>
    </row>
    <row r="925" spans="1:4" x14ac:dyDescent="0.35">
      <c r="A925" t="s">
        <v>2542</v>
      </c>
      <c r="B925" t="s">
        <v>701</v>
      </c>
      <c r="C925" s="88">
        <v>-0.38553287814319098</v>
      </c>
      <c r="D925" t="s">
        <v>2543</v>
      </c>
    </row>
    <row r="926" spans="1:4" x14ac:dyDescent="0.35">
      <c r="A926" t="s">
        <v>2544</v>
      </c>
      <c r="B926" t="s">
        <v>874</v>
      </c>
      <c r="C926" s="88">
        <v>-0.38677003444839603</v>
      </c>
      <c r="D926" t="s">
        <v>2545</v>
      </c>
    </row>
    <row r="927" spans="1:4" x14ac:dyDescent="0.35">
      <c r="A927" t="s">
        <v>2546</v>
      </c>
      <c r="B927" t="s">
        <v>758</v>
      </c>
      <c r="C927" s="88">
        <v>-0.38714521579855699</v>
      </c>
      <c r="D927" t="s">
        <v>2547</v>
      </c>
    </row>
    <row r="928" spans="1:4" x14ac:dyDescent="0.35">
      <c r="A928" t="s">
        <v>2548</v>
      </c>
      <c r="B928" t="s">
        <v>646</v>
      </c>
      <c r="C928" s="88">
        <v>-0.38722902399091003</v>
      </c>
      <c r="D928" t="s">
        <v>2549</v>
      </c>
    </row>
    <row r="929" spans="1:4" x14ac:dyDescent="0.35">
      <c r="A929" t="s">
        <v>2550</v>
      </c>
      <c r="B929" t="s">
        <v>717</v>
      </c>
      <c r="C929" s="88">
        <v>-0.38755522836866502</v>
      </c>
      <c r="D929" t="s">
        <v>2551</v>
      </c>
    </row>
    <row r="930" spans="1:4" x14ac:dyDescent="0.35">
      <c r="A930" t="s">
        <v>2552</v>
      </c>
      <c r="B930" t="s">
        <v>609</v>
      </c>
      <c r="C930" s="88">
        <v>-0.39069156774487401</v>
      </c>
      <c r="D930" t="s">
        <v>2553</v>
      </c>
    </row>
    <row r="931" spans="1:4" x14ac:dyDescent="0.35">
      <c r="A931" t="s">
        <v>2554</v>
      </c>
      <c r="B931" t="s">
        <v>927</v>
      </c>
      <c r="C931" s="88">
        <v>-0.39247662236575798</v>
      </c>
      <c r="D931" t="s">
        <v>2555</v>
      </c>
    </row>
    <row r="932" spans="1:4" x14ac:dyDescent="0.35">
      <c r="A932" t="s">
        <v>2556</v>
      </c>
      <c r="B932" t="s">
        <v>960</v>
      </c>
      <c r="C932" s="88">
        <v>-0.39308157935222499</v>
      </c>
      <c r="D932" t="s">
        <v>2557</v>
      </c>
    </row>
    <row r="933" spans="1:4" x14ac:dyDescent="0.35">
      <c r="A933" t="s">
        <v>2558</v>
      </c>
      <c r="B933" t="s">
        <v>609</v>
      </c>
      <c r="C933" s="88">
        <v>-0.39465054396341198</v>
      </c>
      <c r="D933" t="s">
        <v>2559</v>
      </c>
    </row>
    <row r="934" spans="1:4" x14ac:dyDescent="0.35">
      <c r="A934" t="s">
        <v>2560</v>
      </c>
      <c r="B934" t="s">
        <v>609</v>
      </c>
      <c r="C934" s="88">
        <v>-0.39578324816204002</v>
      </c>
      <c r="D934" t="s">
        <v>2561</v>
      </c>
    </row>
    <row r="935" spans="1:4" x14ac:dyDescent="0.35">
      <c r="A935" t="s">
        <v>2562</v>
      </c>
      <c r="B935" t="s">
        <v>1095</v>
      </c>
      <c r="C935" s="88">
        <v>-0.39579257202926699</v>
      </c>
      <c r="D935" t="s">
        <v>2563</v>
      </c>
    </row>
    <row r="936" spans="1:4" x14ac:dyDescent="0.35">
      <c r="A936" t="s">
        <v>2564</v>
      </c>
      <c r="B936" t="s">
        <v>609</v>
      </c>
      <c r="C936" s="88">
        <v>-0.397372736018753</v>
      </c>
      <c r="D936" t="s">
        <v>2565</v>
      </c>
    </row>
    <row r="937" spans="1:4" x14ac:dyDescent="0.35">
      <c r="A937" t="s">
        <v>2566</v>
      </c>
      <c r="B937" t="s">
        <v>609</v>
      </c>
      <c r="C937" s="88">
        <v>-0.39968404570760102</v>
      </c>
      <c r="D937" t="s">
        <v>2567</v>
      </c>
    </row>
    <row r="938" spans="1:4" x14ac:dyDescent="0.35">
      <c r="A938" t="s">
        <v>2568</v>
      </c>
      <c r="B938" t="s">
        <v>662</v>
      </c>
      <c r="C938" s="88">
        <v>-0.40035174663800299</v>
      </c>
      <c r="D938" t="s">
        <v>2569</v>
      </c>
    </row>
    <row r="939" spans="1:4" x14ac:dyDescent="0.35">
      <c r="A939" t="s">
        <v>2570</v>
      </c>
      <c r="B939" t="s">
        <v>609</v>
      </c>
      <c r="C939" s="88">
        <v>-0.401118170917936</v>
      </c>
      <c r="D939" t="s">
        <v>2571</v>
      </c>
    </row>
    <row r="940" spans="1:4" x14ac:dyDescent="0.35">
      <c r="A940" t="s">
        <v>2572</v>
      </c>
      <c r="B940" t="s">
        <v>609</v>
      </c>
      <c r="C940" s="88">
        <v>-0.402151602096399</v>
      </c>
      <c r="D940" t="s">
        <v>2573</v>
      </c>
    </row>
    <row r="941" spans="1:4" x14ac:dyDescent="0.35">
      <c r="A941" t="s">
        <v>2574</v>
      </c>
      <c r="B941" t="s">
        <v>698</v>
      </c>
      <c r="C941" s="88">
        <v>-0.40221442935371099</v>
      </c>
      <c r="D941" t="s">
        <v>2575</v>
      </c>
    </row>
    <row r="942" spans="1:4" x14ac:dyDescent="0.35">
      <c r="A942" t="s">
        <v>2576</v>
      </c>
      <c r="B942" t="s">
        <v>1143</v>
      </c>
      <c r="C942" s="88">
        <v>-0.40260669705583702</v>
      </c>
      <c r="D942" t="s">
        <v>2577</v>
      </c>
    </row>
    <row r="943" spans="1:4" x14ac:dyDescent="0.35">
      <c r="A943" t="s">
        <v>2578</v>
      </c>
      <c r="B943" t="s">
        <v>1040</v>
      </c>
      <c r="C943" s="88">
        <v>-0.40343238094696299</v>
      </c>
      <c r="D943" t="s">
        <v>2579</v>
      </c>
    </row>
    <row r="944" spans="1:4" x14ac:dyDescent="0.35">
      <c r="A944" t="s">
        <v>2580</v>
      </c>
      <c r="B944" t="s">
        <v>1027</v>
      </c>
      <c r="C944" s="88">
        <v>-0.40458039290582898</v>
      </c>
      <c r="D944" t="s">
        <v>2581</v>
      </c>
    </row>
    <row r="945" spans="1:4" x14ac:dyDescent="0.35">
      <c r="A945" t="s">
        <v>2582</v>
      </c>
      <c r="B945" t="s">
        <v>704</v>
      </c>
      <c r="C945" s="88">
        <v>-0.40650388294092299</v>
      </c>
      <c r="D945" t="s">
        <v>2583</v>
      </c>
    </row>
    <row r="946" spans="1:4" x14ac:dyDescent="0.35">
      <c r="A946" t="s">
        <v>2584</v>
      </c>
      <c r="B946" t="s">
        <v>975</v>
      </c>
      <c r="C946" s="88">
        <v>-0.407436794375305</v>
      </c>
      <c r="D946" t="s">
        <v>2585</v>
      </c>
    </row>
    <row r="947" spans="1:4" x14ac:dyDescent="0.35">
      <c r="A947" t="s">
        <v>2586</v>
      </c>
      <c r="B947" t="s">
        <v>712</v>
      </c>
      <c r="C947" s="88">
        <v>-0.41636022477899698</v>
      </c>
      <c r="D947" t="s">
        <v>2587</v>
      </c>
    </row>
    <row r="948" spans="1:4" x14ac:dyDescent="0.35">
      <c r="A948" t="s">
        <v>2588</v>
      </c>
      <c r="B948" t="s">
        <v>1143</v>
      </c>
      <c r="C948" s="88">
        <v>-0.42198306299923899</v>
      </c>
      <c r="D948" t="s">
        <v>2589</v>
      </c>
    </row>
    <row r="949" spans="1:4" x14ac:dyDescent="0.35">
      <c r="A949" t="s">
        <v>2590</v>
      </c>
      <c r="B949" t="s">
        <v>1198</v>
      </c>
      <c r="C949" s="88">
        <v>-0.42964500860744598</v>
      </c>
      <c r="D949" t="s">
        <v>2591</v>
      </c>
    </row>
    <row r="950" spans="1:4" x14ac:dyDescent="0.35">
      <c r="A950" t="s">
        <v>2592</v>
      </c>
      <c r="B950" t="s">
        <v>787</v>
      </c>
      <c r="C950" s="88">
        <v>-0.431505351422384</v>
      </c>
      <c r="D950" t="s">
        <v>2593</v>
      </c>
    </row>
    <row r="951" spans="1:4" x14ac:dyDescent="0.35">
      <c r="A951" t="s">
        <v>2594</v>
      </c>
      <c r="B951" t="s">
        <v>609</v>
      </c>
      <c r="C951" s="88">
        <v>-0.43222334870580897</v>
      </c>
      <c r="D951" t="s">
        <v>2595</v>
      </c>
    </row>
    <row r="952" spans="1:4" x14ac:dyDescent="0.35">
      <c r="A952" t="s">
        <v>2596</v>
      </c>
      <c r="B952" t="s">
        <v>712</v>
      </c>
      <c r="C952" s="88">
        <v>-0.43285766099637202</v>
      </c>
      <c r="D952" t="s">
        <v>2597</v>
      </c>
    </row>
    <row r="953" spans="1:4" x14ac:dyDescent="0.35">
      <c r="A953" t="s">
        <v>2598</v>
      </c>
      <c r="B953" t="s">
        <v>980</v>
      </c>
      <c r="C953" s="88">
        <v>-0.43359841059385201</v>
      </c>
      <c r="D953" t="s">
        <v>2599</v>
      </c>
    </row>
    <row r="954" spans="1:4" x14ac:dyDescent="0.35">
      <c r="A954" t="s">
        <v>2600</v>
      </c>
      <c r="B954" t="s">
        <v>609</v>
      </c>
      <c r="C954" s="88">
        <v>-0.43422470118057099</v>
      </c>
      <c r="D954" t="s">
        <v>2601</v>
      </c>
    </row>
    <row r="955" spans="1:4" x14ac:dyDescent="0.35">
      <c r="A955" t="s">
        <v>2602</v>
      </c>
      <c r="B955" t="s">
        <v>612</v>
      </c>
      <c r="C955" s="88">
        <v>-0.43535333865509901</v>
      </c>
      <c r="D955" t="s">
        <v>2603</v>
      </c>
    </row>
    <row r="956" spans="1:4" x14ac:dyDescent="0.35">
      <c r="A956" t="s">
        <v>2604</v>
      </c>
      <c r="B956" t="s">
        <v>917</v>
      </c>
      <c r="C956" s="88">
        <v>-0.43679318345428703</v>
      </c>
      <c r="D956" t="s">
        <v>2605</v>
      </c>
    </row>
    <row r="957" spans="1:4" x14ac:dyDescent="0.35">
      <c r="A957" t="s">
        <v>2606</v>
      </c>
      <c r="B957" t="s">
        <v>662</v>
      </c>
      <c r="C957" s="88">
        <v>-0.43890474947733099</v>
      </c>
      <c r="D957" t="s">
        <v>2607</v>
      </c>
    </row>
    <row r="958" spans="1:4" x14ac:dyDescent="0.35">
      <c r="A958" t="s">
        <v>2608</v>
      </c>
      <c r="B958" t="s">
        <v>902</v>
      </c>
      <c r="C958" s="88">
        <v>-0.44195924576754397</v>
      </c>
      <c r="D958" t="s">
        <v>2609</v>
      </c>
    </row>
    <row r="959" spans="1:4" x14ac:dyDescent="0.35">
      <c r="A959" t="s">
        <v>2610</v>
      </c>
      <c r="B959" t="s">
        <v>701</v>
      </c>
      <c r="C959" s="88">
        <v>-0.44207806424306101</v>
      </c>
      <c r="D959" t="s">
        <v>2611</v>
      </c>
    </row>
    <row r="960" spans="1:4" x14ac:dyDescent="0.35">
      <c r="A960" t="s">
        <v>2612</v>
      </c>
      <c r="B960" t="s">
        <v>758</v>
      </c>
      <c r="C960" s="88">
        <v>-0.44225546525859999</v>
      </c>
      <c r="D960" t="s">
        <v>2613</v>
      </c>
    </row>
    <row r="961" spans="1:4" x14ac:dyDescent="0.35">
      <c r="A961" t="s">
        <v>2614</v>
      </c>
      <c r="B961" t="s">
        <v>753</v>
      </c>
      <c r="C961" s="88">
        <v>-0.44310441760623898</v>
      </c>
      <c r="D961" t="s">
        <v>2615</v>
      </c>
    </row>
    <row r="962" spans="1:4" x14ac:dyDescent="0.35">
      <c r="A962" t="s">
        <v>2616</v>
      </c>
      <c r="B962" t="s">
        <v>701</v>
      </c>
      <c r="C962" s="88">
        <v>-0.44701554379970299</v>
      </c>
      <c r="D962" t="s">
        <v>2617</v>
      </c>
    </row>
    <row r="963" spans="1:4" x14ac:dyDescent="0.35">
      <c r="A963" t="s">
        <v>2618</v>
      </c>
      <c r="B963" t="s">
        <v>779</v>
      </c>
      <c r="C963" s="88">
        <v>-0.447342636903728</v>
      </c>
      <c r="D963" t="s">
        <v>2619</v>
      </c>
    </row>
    <row r="964" spans="1:4" x14ac:dyDescent="0.35">
      <c r="A964" t="s">
        <v>2620</v>
      </c>
      <c r="B964" t="s">
        <v>717</v>
      </c>
      <c r="C964" s="88">
        <v>-0.44896630682884298</v>
      </c>
      <c r="D964" t="s">
        <v>2621</v>
      </c>
    </row>
    <row r="965" spans="1:4" x14ac:dyDescent="0.35">
      <c r="A965" t="s">
        <v>2622</v>
      </c>
      <c r="B965" t="s">
        <v>1198</v>
      </c>
      <c r="C965" s="88">
        <v>-0.45005877086648499</v>
      </c>
      <c r="D965" t="s">
        <v>2623</v>
      </c>
    </row>
    <row r="966" spans="1:4" x14ac:dyDescent="0.35">
      <c r="A966" t="s">
        <v>2624</v>
      </c>
      <c r="B966" t="s">
        <v>989</v>
      </c>
      <c r="C966" s="88">
        <v>-0.45076048488098502</v>
      </c>
      <c r="D966" t="s">
        <v>2625</v>
      </c>
    </row>
    <row r="967" spans="1:4" x14ac:dyDescent="0.35">
      <c r="A967" t="s">
        <v>2626</v>
      </c>
      <c r="B967" t="s">
        <v>609</v>
      </c>
      <c r="C967" s="88">
        <v>-0.45865271277432901</v>
      </c>
      <c r="D967" t="s">
        <v>2627</v>
      </c>
    </row>
    <row r="968" spans="1:4" x14ac:dyDescent="0.35">
      <c r="A968" t="s">
        <v>2628</v>
      </c>
      <c r="B968" t="s">
        <v>609</v>
      </c>
      <c r="C968" s="88">
        <v>-0.463293998565738</v>
      </c>
      <c r="D968" t="s">
        <v>2629</v>
      </c>
    </row>
    <row r="969" spans="1:4" x14ac:dyDescent="0.35">
      <c r="A969" t="s">
        <v>2630</v>
      </c>
      <c r="B969" t="s">
        <v>698</v>
      </c>
      <c r="C969" s="88">
        <v>-0.46368868498612598</v>
      </c>
      <c r="D969" t="s">
        <v>2631</v>
      </c>
    </row>
    <row r="970" spans="1:4" x14ac:dyDescent="0.35">
      <c r="A970" t="s">
        <v>2632</v>
      </c>
      <c r="B970" t="s">
        <v>960</v>
      </c>
      <c r="C970" s="88">
        <v>-0.46541442032400898</v>
      </c>
      <c r="D970" t="s">
        <v>2633</v>
      </c>
    </row>
    <row r="971" spans="1:4" x14ac:dyDescent="0.35">
      <c r="A971" t="s">
        <v>2634</v>
      </c>
      <c r="B971" t="s">
        <v>975</v>
      </c>
      <c r="C971" s="88">
        <v>-0.46699233915703797</v>
      </c>
      <c r="D971" t="s">
        <v>2635</v>
      </c>
    </row>
    <row r="972" spans="1:4" x14ac:dyDescent="0.35">
      <c r="A972" t="s">
        <v>2636</v>
      </c>
      <c r="B972" t="s">
        <v>779</v>
      </c>
      <c r="C972" s="88">
        <v>-0.46782270658505198</v>
      </c>
      <c r="D972" t="s">
        <v>2637</v>
      </c>
    </row>
    <row r="973" spans="1:4" x14ac:dyDescent="0.35">
      <c r="A973" t="s">
        <v>2638</v>
      </c>
      <c r="B973" t="s">
        <v>874</v>
      </c>
      <c r="C973" s="88">
        <v>-0.469017383488122</v>
      </c>
      <c r="D973" t="s">
        <v>2639</v>
      </c>
    </row>
    <row r="974" spans="1:4" x14ac:dyDescent="0.35">
      <c r="A974" t="s">
        <v>2640</v>
      </c>
      <c r="B974" t="s">
        <v>871</v>
      </c>
      <c r="C974" s="88">
        <v>-0.46959547283891501</v>
      </c>
      <c r="D974" t="s">
        <v>2641</v>
      </c>
    </row>
    <row r="975" spans="1:4" x14ac:dyDescent="0.35">
      <c r="A975" t="s">
        <v>2642</v>
      </c>
      <c r="B975" t="s">
        <v>824</v>
      </c>
      <c r="C975" s="88">
        <v>-0.47394879826491798</v>
      </c>
      <c r="D975" t="s">
        <v>2643</v>
      </c>
    </row>
    <row r="976" spans="1:4" x14ac:dyDescent="0.35">
      <c r="A976" t="s">
        <v>2644</v>
      </c>
      <c r="B976" t="s">
        <v>717</v>
      </c>
      <c r="C976" s="88">
        <v>-0.48500912447334998</v>
      </c>
      <c r="D976" t="s">
        <v>2645</v>
      </c>
    </row>
    <row r="977" spans="1:4" x14ac:dyDescent="0.35">
      <c r="A977" t="s">
        <v>2646</v>
      </c>
      <c r="B977" t="s">
        <v>662</v>
      </c>
      <c r="C977" s="88">
        <v>-0.489309547930731</v>
      </c>
      <c r="D977" t="s">
        <v>2647</v>
      </c>
    </row>
    <row r="978" spans="1:4" x14ac:dyDescent="0.35">
      <c r="A978" t="s">
        <v>2648</v>
      </c>
      <c r="B978" t="s">
        <v>609</v>
      </c>
      <c r="C978" s="88">
        <v>-0.49202061569807198</v>
      </c>
      <c r="D978" t="s">
        <v>2649</v>
      </c>
    </row>
    <row r="979" spans="1:4" x14ac:dyDescent="0.35">
      <c r="A979" t="s">
        <v>2650</v>
      </c>
      <c r="B979" t="s">
        <v>698</v>
      </c>
      <c r="C979" s="88">
        <v>-0.49261005955065201</v>
      </c>
      <c r="D979" t="s">
        <v>2651</v>
      </c>
    </row>
    <row r="980" spans="1:4" x14ac:dyDescent="0.35">
      <c r="A980" t="s">
        <v>2652</v>
      </c>
      <c r="B980" t="s">
        <v>609</v>
      </c>
      <c r="C980" s="88">
        <v>-0.49343014615129199</v>
      </c>
      <c r="D980" t="s">
        <v>2653</v>
      </c>
    </row>
    <row r="981" spans="1:4" x14ac:dyDescent="0.35">
      <c r="A981" t="s">
        <v>2654</v>
      </c>
      <c r="B981" t="s">
        <v>723</v>
      </c>
      <c r="C981" s="88">
        <v>-0.49357760347957003</v>
      </c>
      <c r="D981" t="s">
        <v>2655</v>
      </c>
    </row>
    <row r="982" spans="1:4" x14ac:dyDescent="0.35">
      <c r="A982" t="s">
        <v>2656</v>
      </c>
      <c r="B982" t="s">
        <v>1198</v>
      </c>
      <c r="C982" s="88">
        <v>-0.493914741968694</v>
      </c>
      <c r="D982" t="s">
        <v>2657</v>
      </c>
    </row>
    <row r="983" spans="1:4" x14ac:dyDescent="0.35">
      <c r="A983" t="s">
        <v>2658</v>
      </c>
      <c r="B983" t="s">
        <v>1529</v>
      </c>
      <c r="C983" s="88">
        <v>-0.499673295226573</v>
      </c>
      <c r="D983" t="s">
        <v>2659</v>
      </c>
    </row>
    <row r="984" spans="1:4" x14ac:dyDescent="0.35">
      <c r="A984" t="s">
        <v>2660</v>
      </c>
      <c r="B984" t="s">
        <v>871</v>
      </c>
      <c r="C984" s="88">
        <v>-0.500512736730231</v>
      </c>
      <c r="D984" t="s">
        <v>2661</v>
      </c>
    </row>
    <row r="985" spans="1:4" x14ac:dyDescent="0.35">
      <c r="A985" t="s">
        <v>2662</v>
      </c>
      <c r="B985" t="s">
        <v>864</v>
      </c>
      <c r="C985" s="88">
        <v>-0.502103379984283</v>
      </c>
      <c r="D985" t="s">
        <v>2663</v>
      </c>
    </row>
    <row r="986" spans="1:4" x14ac:dyDescent="0.35">
      <c r="A986" t="s">
        <v>2664</v>
      </c>
      <c r="B986" t="s">
        <v>782</v>
      </c>
      <c r="C986" s="88">
        <v>-0.50414242939973397</v>
      </c>
      <c r="D986" t="s">
        <v>2665</v>
      </c>
    </row>
    <row r="987" spans="1:4" x14ac:dyDescent="0.35">
      <c r="A987" t="s">
        <v>2666</v>
      </c>
      <c r="B987" t="s">
        <v>609</v>
      </c>
      <c r="C987" s="88">
        <v>-0.50550665281098905</v>
      </c>
      <c r="D987" t="s">
        <v>2667</v>
      </c>
    </row>
    <row r="988" spans="1:4" x14ac:dyDescent="0.35">
      <c r="A988" t="s">
        <v>2668</v>
      </c>
      <c r="B988" t="s">
        <v>779</v>
      </c>
      <c r="C988" s="88">
        <v>-0.51256942420341101</v>
      </c>
      <c r="D988" t="s">
        <v>2669</v>
      </c>
    </row>
    <row r="989" spans="1:4" x14ac:dyDescent="0.35">
      <c r="A989" t="s">
        <v>2670</v>
      </c>
      <c r="B989" t="s">
        <v>618</v>
      </c>
      <c r="C989" s="88">
        <v>-0.51612578746471105</v>
      </c>
      <c r="D989" t="s">
        <v>2671</v>
      </c>
    </row>
    <row r="990" spans="1:4" x14ac:dyDescent="0.35">
      <c r="A990" t="s">
        <v>2672</v>
      </c>
      <c r="B990" t="s">
        <v>1837</v>
      </c>
      <c r="C990" s="88">
        <v>-0.51833630692477495</v>
      </c>
      <c r="D990" t="s">
        <v>2673</v>
      </c>
    </row>
    <row r="991" spans="1:4" x14ac:dyDescent="0.35">
      <c r="A991" t="s">
        <v>2674</v>
      </c>
      <c r="B991" t="s">
        <v>609</v>
      </c>
      <c r="C991" s="88">
        <v>-0.52059089847038298</v>
      </c>
      <c r="D991" t="s">
        <v>2675</v>
      </c>
    </row>
    <row r="992" spans="1:4" x14ac:dyDescent="0.35">
      <c r="A992" t="s">
        <v>2676</v>
      </c>
      <c r="B992" t="s">
        <v>723</v>
      </c>
      <c r="C992" s="88">
        <v>-0.52922368973696599</v>
      </c>
      <c r="D992" t="s">
        <v>2677</v>
      </c>
    </row>
    <row r="993" spans="1:4" x14ac:dyDescent="0.35">
      <c r="A993" t="s">
        <v>2678</v>
      </c>
      <c r="B993" t="s">
        <v>662</v>
      </c>
      <c r="C993" s="88">
        <v>-0.53246527830670198</v>
      </c>
      <c r="D993" t="s">
        <v>2679</v>
      </c>
    </row>
    <row r="994" spans="1:4" x14ac:dyDescent="0.35">
      <c r="A994" t="s">
        <v>2680</v>
      </c>
      <c r="B994" t="s">
        <v>618</v>
      </c>
      <c r="C994" s="88">
        <v>-0.53371487617578794</v>
      </c>
      <c r="D994" t="s">
        <v>2681</v>
      </c>
    </row>
    <row r="995" spans="1:4" x14ac:dyDescent="0.35">
      <c r="A995" t="s">
        <v>2682</v>
      </c>
      <c r="B995" t="s">
        <v>1688</v>
      </c>
      <c r="C995" s="88">
        <v>-0.535617557659814</v>
      </c>
      <c r="D995" t="s">
        <v>2683</v>
      </c>
    </row>
    <row r="996" spans="1:4" x14ac:dyDescent="0.35">
      <c r="A996" t="s">
        <v>2684</v>
      </c>
      <c r="B996" t="s">
        <v>871</v>
      </c>
      <c r="C996" s="88">
        <v>-0.53792844530116002</v>
      </c>
      <c r="D996" t="s">
        <v>2685</v>
      </c>
    </row>
    <row r="997" spans="1:4" x14ac:dyDescent="0.35">
      <c r="A997" t="s">
        <v>2686</v>
      </c>
      <c r="B997" t="s">
        <v>2362</v>
      </c>
      <c r="C997" s="88">
        <v>-0.53911302775543402</v>
      </c>
      <c r="D997" t="s">
        <v>2687</v>
      </c>
    </row>
    <row r="998" spans="1:4" x14ac:dyDescent="0.35">
      <c r="A998" t="s">
        <v>2688</v>
      </c>
      <c r="B998" t="s">
        <v>662</v>
      </c>
      <c r="C998" s="88">
        <v>-0.54082814740878304</v>
      </c>
      <c r="D998" t="s">
        <v>2689</v>
      </c>
    </row>
    <row r="999" spans="1:4" x14ac:dyDescent="0.35">
      <c r="A999" t="s">
        <v>2690</v>
      </c>
      <c r="B999" t="s">
        <v>609</v>
      </c>
      <c r="C999" s="88">
        <v>-0.54272131919507705</v>
      </c>
      <c r="D999" t="s">
        <v>2691</v>
      </c>
    </row>
    <row r="1000" spans="1:4" x14ac:dyDescent="0.35">
      <c r="A1000" t="s">
        <v>2692</v>
      </c>
      <c r="B1000" t="s">
        <v>640</v>
      </c>
      <c r="C1000" s="88">
        <v>-0.543187808904255</v>
      </c>
      <c r="D1000" t="s">
        <v>2693</v>
      </c>
    </row>
    <row r="1001" spans="1:4" x14ac:dyDescent="0.35">
      <c r="A1001" t="s">
        <v>2694</v>
      </c>
      <c r="B1001" t="s">
        <v>609</v>
      </c>
      <c r="C1001" s="88">
        <v>-0.54847088030718605</v>
      </c>
      <c r="D1001" t="s">
        <v>2695</v>
      </c>
    </row>
    <row r="1002" spans="1:4" x14ac:dyDescent="0.35">
      <c r="A1002" t="s">
        <v>2696</v>
      </c>
      <c r="B1002" t="s">
        <v>618</v>
      </c>
      <c r="C1002" s="88">
        <v>-0.54994959492291595</v>
      </c>
      <c r="D1002" t="s">
        <v>2697</v>
      </c>
    </row>
    <row r="1003" spans="1:4" x14ac:dyDescent="0.35">
      <c r="A1003" t="s">
        <v>2698</v>
      </c>
      <c r="B1003" t="s">
        <v>871</v>
      </c>
      <c r="C1003" s="88">
        <v>-0.55127784763799703</v>
      </c>
      <c r="D1003" t="s">
        <v>2699</v>
      </c>
    </row>
    <row r="1004" spans="1:4" x14ac:dyDescent="0.35">
      <c r="A1004" t="s">
        <v>2700</v>
      </c>
      <c r="B1004" t="s">
        <v>2249</v>
      </c>
      <c r="C1004" s="88">
        <v>-0.55341750022311198</v>
      </c>
      <c r="D1004" t="s">
        <v>2701</v>
      </c>
    </row>
    <row r="1005" spans="1:4" x14ac:dyDescent="0.35">
      <c r="A1005" t="s">
        <v>2702</v>
      </c>
      <c r="B1005" t="s">
        <v>1489</v>
      </c>
      <c r="C1005" s="88">
        <v>-0.55570092579945096</v>
      </c>
      <c r="D1005" t="s">
        <v>2703</v>
      </c>
    </row>
    <row r="1006" spans="1:4" x14ac:dyDescent="0.35">
      <c r="A1006" t="s">
        <v>2704</v>
      </c>
      <c r="B1006" t="s">
        <v>938</v>
      </c>
      <c r="C1006" s="88">
        <v>-0.56334436450397396</v>
      </c>
      <c r="D1006" t="s">
        <v>2705</v>
      </c>
    </row>
    <row r="1007" spans="1:4" x14ac:dyDescent="0.35">
      <c r="A1007" t="s">
        <v>2706</v>
      </c>
      <c r="B1007" t="s">
        <v>723</v>
      </c>
      <c r="C1007" s="88">
        <v>-0.56337002806381098</v>
      </c>
      <c r="D1007" t="s">
        <v>2707</v>
      </c>
    </row>
    <row r="1008" spans="1:4" x14ac:dyDescent="0.35">
      <c r="A1008" t="s">
        <v>2708</v>
      </c>
      <c r="B1008" t="s">
        <v>779</v>
      </c>
      <c r="C1008" s="88">
        <v>-0.56482527620384304</v>
      </c>
      <c r="D1008" t="s">
        <v>2709</v>
      </c>
    </row>
    <row r="1009" spans="1:4" x14ac:dyDescent="0.35">
      <c r="A1009" t="s">
        <v>2710</v>
      </c>
      <c r="B1009" t="s">
        <v>609</v>
      </c>
      <c r="C1009" s="88">
        <v>-0.56590529302392301</v>
      </c>
      <c r="D1009" t="s">
        <v>2711</v>
      </c>
    </row>
    <row r="1010" spans="1:4" x14ac:dyDescent="0.35">
      <c r="A1010" t="s">
        <v>2712</v>
      </c>
      <c r="B1010" t="s">
        <v>618</v>
      </c>
      <c r="C1010" s="88">
        <v>-0.57296974679438595</v>
      </c>
      <c r="D1010" t="s">
        <v>2713</v>
      </c>
    </row>
    <row r="1011" spans="1:4" x14ac:dyDescent="0.35">
      <c r="A1011" t="s">
        <v>2714</v>
      </c>
      <c r="B1011" t="s">
        <v>787</v>
      </c>
      <c r="C1011" s="88">
        <v>-0.57365849832739502</v>
      </c>
      <c r="D1011" t="s">
        <v>2715</v>
      </c>
    </row>
    <row r="1012" spans="1:4" x14ac:dyDescent="0.35">
      <c r="A1012" t="s">
        <v>2716</v>
      </c>
      <c r="B1012" t="s">
        <v>748</v>
      </c>
      <c r="C1012" s="88">
        <v>-0.57525234650449097</v>
      </c>
      <c r="D1012" t="s">
        <v>2717</v>
      </c>
    </row>
    <row r="1013" spans="1:4" x14ac:dyDescent="0.35">
      <c r="A1013" t="s">
        <v>2718</v>
      </c>
      <c r="B1013" t="s">
        <v>1132</v>
      </c>
      <c r="C1013" s="88">
        <v>-0.57792914498365899</v>
      </c>
      <c r="D1013" t="s">
        <v>2719</v>
      </c>
    </row>
    <row r="1014" spans="1:4" x14ac:dyDescent="0.35">
      <c r="A1014" t="s">
        <v>2720</v>
      </c>
      <c r="B1014" t="s">
        <v>1226</v>
      </c>
      <c r="C1014" s="88">
        <v>-0.57947119430541905</v>
      </c>
      <c r="D1014" t="s">
        <v>2721</v>
      </c>
    </row>
    <row r="1015" spans="1:4" x14ac:dyDescent="0.35">
      <c r="A1015" t="s">
        <v>2722</v>
      </c>
      <c r="B1015" t="s">
        <v>819</v>
      </c>
      <c r="C1015" s="88">
        <v>-0.57995855909063398</v>
      </c>
      <c r="D1015" t="s">
        <v>2723</v>
      </c>
    </row>
    <row r="1016" spans="1:4" x14ac:dyDescent="0.35">
      <c r="A1016" t="s">
        <v>2724</v>
      </c>
      <c r="B1016" t="s">
        <v>632</v>
      </c>
      <c r="C1016" s="88">
        <v>-0.58123808727849202</v>
      </c>
      <c r="D1016" t="s">
        <v>2725</v>
      </c>
    </row>
    <row r="1017" spans="1:4" x14ac:dyDescent="0.35">
      <c r="A1017" t="s">
        <v>2726</v>
      </c>
      <c r="B1017" t="s">
        <v>618</v>
      </c>
      <c r="C1017" s="88">
        <v>-0.59086921432810002</v>
      </c>
      <c r="D1017" t="s">
        <v>2727</v>
      </c>
    </row>
    <row r="1018" spans="1:4" x14ac:dyDescent="0.35">
      <c r="A1018" t="s">
        <v>2728</v>
      </c>
      <c r="B1018" t="s">
        <v>819</v>
      </c>
      <c r="C1018" s="88">
        <v>-0.59096842217760404</v>
      </c>
      <c r="D1018" t="s">
        <v>2729</v>
      </c>
    </row>
    <row r="1019" spans="1:4" x14ac:dyDescent="0.35">
      <c r="A1019" t="s">
        <v>2730</v>
      </c>
      <c r="B1019" t="s">
        <v>698</v>
      </c>
      <c r="C1019" s="88">
        <v>-0.59232257390007603</v>
      </c>
      <c r="D1019" t="s">
        <v>2731</v>
      </c>
    </row>
    <row r="1020" spans="1:4" x14ac:dyDescent="0.35">
      <c r="A1020" t="s">
        <v>2732</v>
      </c>
      <c r="B1020" t="s">
        <v>1132</v>
      </c>
      <c r="C1020" s="88">
        <v>-0.59776916073587205</v>
      </c>
      <c r="D1020" t="s">
        <v>2733</v>
      </c>
    </row>
    <row r="1021" spans="1:4" x14ac:dyDescent="0.35">
      <c r="A1021" t="s">
        <v>2734</v>
      </c>
      <c r="B1021" t="s">
        <v>662</v>
      </c>
      <c r="C1021" s="88">
        <v>-0.60222915454034798</v>
      </c>
      <c r="D1021" t="s">
        <v>2735</v>
      </c>
    </row>
    <row r="1022" spans="1:4" x14ac:dyDescent="0.35">
      <c r="A1022" t="s">
        <v>2736</v>
      </c>
      <c r="B1022" t="s">
        <v>874</v>
      </c>
      <c r="C1022" s="88">
        <v>-0.60248248213437405</v>
      </c>
      <c r="D1022" t="s">
        <v>2737</v>
      </c>
    </row>
    <row r="1023" spans="1:4" x14ac:dyDescent="0.35">
      <c r="A1023" t="s">
        <v>2738</v>
      </c>
      <c r="B1023" t="s">
        <v>623</v>
      </c>
      <c r="C1023" s="88">
        <v>-0.60265999862533903</v>
      </c>
      <c r="D1023" t="s">
        <v>2739</v>
      </c>
    </row>
    <row r="1024" spans="1:4" x14ac:dyDescent="0.35">
      <c r="A1024" t="s">
        <v>2740</v>
      </c>
      <c r="B1024" t="s">
        <v>701</v>
      </c>
      <c r="C1024" s="88">
        <v>-0.60505439635024205</v>
      </c>
      <c r="D1024" t="s">
        <v>2741</v>
      </c>
    </row>
    <row r="1025" spans="1:4" x14ac:dyDescent="0.35">
      <c r="A1025" t="s">
        <v>2742</v>
      </c>
      <c r="B1025" t="s">
        <v>615</v>
      </c>
      <c r="C1025" s="88">
        <v>-0.61022128071363102</v>
      </c>
      <c r="D1025" t="s">
        <v>2743</v>
      </c>
    </row>
    <row r="1026" spans="1:4" x14ac:dyDescent="0.35">
      <c r="A1026" t="s">
        <v>2744</v>
      </c>
      <c r="B1026" t="s">
        <v>609</v>
      </c>
      <c r="C1026" s="88">
        <v>-0.61269836207540596</v>
      </c>
      <c r="D1026" t="s">
        <v>2745</v>
      </c>
    </row>
    <row r="1027" spans="1:4" x14ac:dyDescent="0.35">
      <c r="A1027" t="s">
        <v>2746</v>
      </c>
      <c r="B1027" t="s">
        <v>646</v>
      </c>
      <c r="C1027" s="88">
        <v>-0.61490635488196299</v>
      </c>
      <c r="D1027" t="s">
        <v>2747</v>
      </c>
    </row>
    <row r="1028" spans="1:4" x14ac:dyDescent="0.35">
      <c r="A1028" t="s">
        <v>2748</v>
      </c>
      <c r="B1028" t="s">
        <v>2749</v>
      </c>
      <c r="C1028" s="88">
        <v>-0.61749833347154104</v>
      </c>
      <c r="D1028" t="s">
        <v>2750</v>
      </c>
    </row>
    <row r="1029" spans="1:4" x14ac:dyDescent="0.35">
      <c r="A1029" t="s">
        <v>2751</v>
      </c>
      <c r="B1029" t="s">
        <v>779</v>
      </c>
      <c r="C1029" s="88">
        <v>-0.61962451335778301</v>
      </c>
      <c r="D1029" t="s">
        <v>2752</v>
      </c>
    </row>
    <row r="1030" spans="1:4" x14ac:dyDescent="0.35">
      <c r="A1030" t="s">
        <v>2753</v>
      </c>
      <c r="B1030" t="s">
        <v>626</v>
      </c>
      <c r="C1030" s="88">
        <v>-0.62555751309049901</v>
      </c>
      <c r="D1030" t="s">
        <v>2754</v>
      </c>
    </row>
    <row r="1031" spans="1:4" x14ac:dyDescent="0.35">
      <c r="A1031" t="s">
        <v>2755</v>
      </c>
      <c r="B1031" t="s">
        <v>902</v>
      </c>
      <c r="C1031" s="88">
        <v>-0.63006995669042998</v>
      </c>
      <c r="D1031" t="s">
        <v>2756</v>
      </c>
    </row>
    <row r="1032" spans="1:4" x14ac:dyDescent="0.35">
      <c r="A1032" t="s">
        <v>2757</v>
      </c>
      <c r="B1032" t="s">
        <v>1027</v>
      </c>
      <c r="C1032" s="88">
        <v>-0.630274418498599</v>
      </c>
      <c r="D1032" t="s">
        <v>2758</v>
      </c>
    </row>
    <row r="1033" spans="1:4" x14ac:dyDescent="0.35">
      <c r="A1033" t="s">
        <v>2759</v>
      </c>
      <c r="B1033" t="s">
        <v>787</v>
      </c>
      <c r="C1033" s="88">
        <v>-0.63111567023553405</v>
      </c>
      <c r="D1033" t="s">
        <v>2760</v>
      </c>
    </row>
    <row r="1034" spans="1:4" x14ac:dyDescent="0.35">
      <c r="A1034" t="s">
        <v>2761</v>
      </c>
      <c r="B1034" t="s">
        <v>662</v>
      </c>
      <c r="C1034" s="88">
        <v>-0.63558262773340402</v>
      </c>
      <c r="D1034" t="s">
        <v>2762</v>
      </c>
    </row>
    <row r="1035" spans="1:4" x14ac:dyDescent="0.35">
      <c r="A1035" t="s">
        <v>2763</v>
      </c>
      <c r="B1035" t="s">
        <v>871</v>
      </c>
      <c r="C1035" s="88">
        <v>-0.64006792826473202</v>
      </c>
      <c r="D1035" t="s">
        <v>2764</v>
      </c>
    </row>
    <row r="1036" spans="1:4" x14ac:dyDescent="0.35">
      <c r="A1036" t="s">
        <v>2765</v>
      </c>
      <c r="B1036" t="s">
        <v>701</v>
      </c>
      <c r="C1036" s="88">
        <v>-0.64522372391670502</v>
      </c>
      <c r="D1036" t="s">
        <v>2766</v>
      </c>
    </row>
    <row r="1037" spans="1:4" x14ac:dyDescent="0.35">
      <c r="A1037" t="s">
        <v>2767</v>
      </c>
      <c r="B1037" t="s">
        <v>674</v>
      </c>
      <c r="C1037" s="88">
        <v>-0.64604769370402504</v>
      </c>
      <c r="D1037" t="s">
        <v>2768</v>
      </c>
    </row>
    <row r="1038" spans="1:4" x14ac:dyDescent="0.35">
      <c r="A1038" t="s">
        <v>2769</v>
      </c>
      <c r="B1038" t="s">
        <v>1143</v>
      </c>
      <c r="C1038" s="88">
        <v>-0.64617455014549297</v>
      </c>
      <c r="D1038" t="s">
        <v>2770</v>
      </c>
    </row>
    <row r="1039" spans="1:4" x14ac:dyDescent="0.35">
      <c r="A1039" t="s">
        <v>2771</v>
      </c>
      <c r="B1039" t="s">
        <v>730</v>
      </c>
      <c r="C1039" s="88">
        <v>-0.64659691258017804</v>
      </c>
      <c r="D1039" t="s">
        <v>2772</v>
      </c>
    </row>
    <row r="1040" spans="1:4" x14ac:dyDescent="0.35">
      <c r="A1040" t="s">
        <v>2773</v>
      </c>
      <c r="B1040" t="s">
        <v>1143</v>
      </c>
      <c r="C1040" s="88">
        <v>-0.64672005807366295</v>
      </c>
      <c r="D1040" t="s">
        <v>2774</v>
      </c>
    </row>
    <row r="1041" spans="1:4" x14ac:dyDescent="0.35">
      <c r="A1041" t="s">
        <v>2775</v>
      </c>
      <c r="B1041" t="s">
        <v>2362</v>
      </c>
      <c r="C1041" s="88">
        <v>-0.64720837078646298</v>
      </c>
      <c r="D1041" t="s">
        <v>2776</v>
      </c>
    </row>
    <row r="1042" spans="1:4" x14ac:dyDescent="0.35">
      <c r="A1042" t="s">
        <v>2777</v>
      </c>
      <c r="B1042" t="s">
        <v>758</v>
      </c>
      <c r="C1042" s="88">
        <v>-0.65254034734170097</v>
      </c>
      <c r="D1042" t="s">
        <v>2778</v>
      </c>
    </row>
    <row r="1043" spans="1:4" x14ac:dyDescent="0.35">
      <c r="A1043" t="s">
        <v>2779</v>
      </c>
      <c r="B1043" t="s">
        <v>1143</v>
      </c>
      <c r="C1043" s="88">
        <v>-0.65293274052301498</v>
      </c>
      <c r="D1043" t="s">
        <v>2780</v>
      </c>
    </row>
    <row r="1044" spans="1:4" x14ac:dyDescent="0.35">
      <c r="A1044" t="s">
        <v>2781</v>
      </c>
      <c r="B1044" t="s">
        <v>646</v>
      </c>
      <c r="C1044" s="88">
        <v>-0.65354739965876396</v>
      </c>
      <c r="D1044" t="s">
        <v>2782</v>
      </c>
    </row>
    <row r="1045" spans="1:4" x14ac:dyDescent="0.35">
      <c r="A1045" t="s">
        <v>2783</v>
      </c>
      <c r="B1045" t="s">
        <v>758</v>
      </c>
      <c r="C1045" s="88">
        <v>-0.65798727486657205</v>
      </c>
      <c r="D1045" t="s">
        <v>2784</v>
      </c>
    </row>
    <row r="1046" spans="1:4" x14ac:dyDescent="0.35">
      <c r="A1046" t="s">
        <v>2785</v>
      </c>
      <c r="B1046" t="s">
        <v>758</v>
      </c>
      <c r="C1046" s="88">
        <v>-0.65800376661646498</v>
      </c>
      <c r="D1046" t="s">
        <v>2786</v>
      </c>
    </row>
    <row r="1047" spans="1:4" x14ac:dyDescent="0.35">
      <c r="A1047" t="s">
        <v>2787</v>
      </c>
      <c r="B1047" t="s">
        <v>665</v>
      </c>
      <c r="C1047" s="88">
        <v>-0.66744811191748599</v>
      </c>
      <c r="D1047" t="s">
        <v>2788</v>
      </c>
    </row>
    <row r="1048" spans="1:4" x14ac:dyDescent="0.35">
      <c r="A1048" t="s">
        <v>2789</v>
      </c>
      <c r="B1048" t="s">
        <v>635</v>
      </c>
      <c r="C1048" s="88">
        <v>-0.67577267875450797</v>
      </c>
      <c r="D1048" t="s">
        <v>2790</v>
      </c>
    </row>
    <row r="1049" spans="1:4" x14ac:dyDescent="0.35">
      <c r="A1049" t="s">
        <v>2791</v>
      </c>
      <c r="B1049" t="s">
        <v>643</v>
      </c>
      <c r="C1049" s="88">
        <v>-0.67690162896978101</v>
      </c>
      <c r="D1049" t="s">
        <v>2792</v>
      </c>
    </row>
    <row r="1050" spans="1:4" x14ac:dyDescent="0.35">
      <c r="A1050" t="s">
        <v>2793</v>
      </c>
      <c r="B1050" t="s">
        <v>1305</v>
      </c>
      <c r="C1050" s="88">
        <v>-0.67758456411580203</v>
      </c>
      <c r="D1050" t="s">
        <v>2794</v>
      </c>
    </row>
    <row r="1051" spans="1:4" x14ac:dyDescent="0.35">
      <c r="A1051" t="s">
        <v>2795</v>
      </c>
      <c r="B1051" t="s">
        <v>1529</v>
      </c>
      <c r="C1051" s="88">
        <v>-0.67993173110359995</v>
      </c>
      <c r="D1051" t="s">
        <v>2796</v>
      </c>
    </row>
    <row r="1052" spans="1:4" x14ac:dyDescent="0.35">
      <c r="A1052" t="s">
        <v>2797</v>
      </c>
      <c r="B1052" t="s">
        <v>662</v>
      </c>
      <c r="C1052" s="88">
        <v>-0.68196108897520402</v>
      </c>
      <c r="D1052" t="s">
        <v>2798</v>
      </c>
    </row>
    <row r="1053" spans="1:4" x14ac:dyDescent="0.35">
      <c r="A1053" t="s">
        <v>2799</v>
      </c>
      <c r="B1053" t="s">
        <v>665</v>
      </c>
      <c r="C1053" s="88">
        <v>-0.687733523807317</v>
      </c>
      <c r="D1053" t="s">
        <v>2800</v>
      </c>
    </row>
    <row r="1054" spans="1:4" x14ac:dyDescent="0.35">
      <c r="A1054" t="s">
        <v>2801</v>
      </c>
      <c r="B1054" t="s">
        <v>597</v>
      </c>
      <c r="C1054" s="88">
        <v>-0.69236507253424795</v>
      </c>
      <c r="D1054" t="s">
        <v>2802</v>
      </c>
    </row>
    <row r="1055" spans="1:4" x14ac:dyDescent="0.35">
      <c r="A1055" t="s">
        <v>2803</v>
      </c>
      <c r="B1055" t="s">
        <v>626</v>
      </c>
      <c r="C1055" s="88">
        <v>-0.69558501295727404</v>
      </c>
      <c r="D1055" t="s">
        <v>2804</v>
      </c>
    </row>
    <row r="1056" spans="1:4" x14ac:dyDescent="0.35">
      <c r="A1056" t="s">
        <v>2805</v>
      </c>
      <c r="B1056" t="s">
        <v>779</v>
      </c>
      <c r="C1056" s="88">
        <v>-0.69594217827222704</v>
      </c>
      <c r="D1056" t="s">
        <v>2806</v>
      </c>
    </row>
    <row r="1057" spans="1:4" x14ac:dyDescent="0.35">
      <c r="A1057" t="s">
        <v>2807</v>
      </c>
      <c r="B1057" t="s">
        <v>758</v>
      </c>
      <c r="C1057" s="88">
        <v>-0.69981566570422005</v>
      </c>
      <c r="D1057" t="s">
        <v>2808</v>
      </c>
    </row>
    <row r="1058" spans="1:4" x14ac:dyDescent="0.35">
      <c r="A1058" t="s">
        <v>2809</v>
      </c>
      <c r="B1058" t="s">
        <v>600</v>
      </c>
      <c r="C1058" s="88">
        <v>-0.70356237393209198</v>
      </c>
      <c r="D1058" t="s">
        <v>2810</v>
      </c>
    </row>
    <row r="1059" spans="1:4" x14ac:dyDescent="0.35">
      <c r="A1059" t="s">
        <v>2811</v>
      </c>
      <c r="B1059" t="s">
        <v>717</v>
      </c>
      <c r="C1059" s="88">
        <v>-0.70795055480592795</v>
      </c>
      <c r="D1059" t="s">
        <v>2812</v>
      </c>
    </row>
    <row r="1060" spans="1:4" x14ac:dyDescent="0.35">
      <c r="A1060" t="s">
        <v>2813</v>
      </c>
      <c r="B1060" t="s">
        <v>623</v>
      </c>
      <c r="C1060" s="88">
        <v>-0.71678316276787601</v>
      </c>
      <c r="D1060" t="s">
        <v>2814</v>
      </c>
    </row>
    <row r="1061" spans="1:4" x14ac:dyDescent="0.35">
      <c r="A1061" t="s">
        <v>2815</v>
      </c>
      <c r="B1061" t="s">
        <v>864</v>
      </c>
      <c r="C1061" s="88">
        <v>-0.72393190054206402</v>
      </c>
      <c r="D1061" t="s">
        <v>2816</v>
      </c>
    </row>
    <row r="1062" spans="1:4" x14ac:dyDescent="0.35">
      <c r="A1062" t="s">
        <v>2817</v>
      </c>
      <c r="B1062" t="s">
        <v>1061</v>
      </c>
      <c r="C1062" s="88">
        <v>-0.72816137630745403</v>
      </c>
      <c r="D1062" t="s">
        <v>2818</v>
      </c>
    </row>
    <row r="1063" spans="1:4" x14ac:dyDescent="0.35">
      <c r="A1063" t="s">
        <v>2819</v>
      </c>
      <c r="B1063" t="s">
        <v>609</v>
      </c>
      <c r="C1063" s="88">
        <v>-0.72846410956498198</v>
      </c>
      <c r="D1063" t="s">
        <v>2820</v>
      </c>
    </row>
    <row r="1064" spans="1:4" x14ac:dyDescent="0.35">
      <c r="A1064" t="s">
        <v>2821</v>
      </c>
      <c r="B1064" t="s">
        <v>717</v>
      </c>
      <c r="C1064" s="88">
        <v>-0.73704374731332201</v>
      </c>
      <c r="D1064" t="s">
        <v>2822</v>
      </c>
    </row>
    <row r="1065" spans="1:4" x14ac:dyDescent="0.35">
      <c r="A1065" t="s">
        <v>2823</v>
      </c>
      <c r="B1065" t="s">
        <v>615</v>
      </c>
      <c r="C1065" s="88">
        <v>-0.740833638864278</v>
      </c>
      <c r="D1065" t="s">
        <v>2824</v>
      </c>
    </row>
    <row r="1066" spans="1:4" x14ac:dyDescent="0.35">
      <c r="A1066" t="s">
        <v>2825</v>
      </c>
      <c r="B1066" t="s">
        <v>2249</v>
      </c>
      <c r="C1066" s="88">
        <v>-0.74295508083959005</v>
      </c>
      <c r="D1066" t="s">
        <v>2826</v>
      </c>
    </row>
    <row r="1067" spans="1:4" x14ac:dyDescent="0.35">
      <c r="A1067" t="s">
        <v>2827</v>
      </c>
      <c r="B1067" t="s">
        <v>758</v>
      </c>
      <c r="C1067" s="88">
        <v>-0.74297104239871803</v>
      </c>
      <c r="D1067" t="s">
        <v>2828</v>
      </c>
    </row>
    <row r="1068" spans="1:4" x14ac:dyDescent="0.35">
      <c r="A1068" t="s">
        <v>2829</v>
      </c>
      <c r="B1068" t="s">
        <v>704</v>
      </c>
      <c r="C1068" s="88">
        <v>-0.75402435547870605</v>
      </c>
      <c r="D1068" t="s">
        <v>2830</v>
      </c>
    </row>
    <row r="1069" spans="1:4" x14ac:dyDescent="0.35">
      <c r="A1069" t="s">
        <v>2831</v>
      </c>
      <c r="B1069" t="s">
        <v>704</v>
      </c>
      <c r="C1069" s="88">
        <v>-0.75485751786475297</v>
      </c>
      <c r="D1069" t="s">
        <v>2832</v>
      </c>
    </row>
    <row r="1070" spans="1:4" x14ac:dyDescent="0.35">
      <c r="A1070" t="s">
        <v>2833</v>
      </c>
      <c r="B1070" t="s">
        <v>609</v>
      </c>
      <c r="C1070" s="88">
        <v>-0.75663955809080496</v>
      </c>
      <c r="D1070" t="s">
        <v>2834</v>
      </c>
    </row>
    <row r="1071" spans="1:4" x14ac:dyDescent="0.35">
      <c r="A1071" t="s">
        <v>2835</v>
      </c>
      <c r="B1071" t="s">
        <v>1656</v>
      </c>
      <c r="C1071" s="88">
        <v>-0.75709621598520105</v>
      </c>
      <c r="D1071" t="s">
        <v>2836</v>
      </c>
    </row>
    <row r="1072" spans="1:4" x14ac:dyDescent="0.35">
      <c r="A1072" t="s">
        <v>2837</v>
      </c>
      <c r="B1072" t="s">
        <v>618</v>
      </c>
      <c r="C1072" s="88">
        <v>-0.75712373689450496</v>
      </c>
      <c r="D1072" t="s">
        <v>2838</v>
      </c>
    </row>
    <row r="1073" spans="1:4" x14ac:dyDescent="0.35">
      <c r="A1073" t="s">
        <v>2839</v>
      </c>
      <c r="B1073" t="s">
        <v>1027</v>
      </c>
      <c r="C1073" s="88">
        <v>-0.76767988161536105</v>
      </c>
      <c r="D1073" t="s">
        <v>2840</v>
      </c>
    </row>
    <row r="1074" spans="1:4" x14ac:dyDescent="0.35">
      <c r="A1074" t="s">
        <v>2841</v>
      </c>
      <c r="B1074" t="s">
        <v>787</v>
      </c>
      <c r="C1074" s="88">
        <v>-0.77342718985462799</v>
      </c>
      <c r="D1074" t="s">
        <v>2842</v>
      </c>
    </row>
    <row r="1075" spans="1:4" x14ac:dyDescent="0.35">
      <c r="A1075" t="s">
        <v>2843</v>
      </c>
      <c r="B1075" t="s">
        <v>1489</v>
      </c>
      <c r="C1075" s="88">
        <v>-0.77375942854020197</v>
      </c>
      <c r="D1075" t="s">
        <v>2844</v>
      </c>
    </row>
    <row r="1076" spans="1:4" x14ac:dyDescent="0.35">
      <c r="A1076" t="s">
        <v>2845</v>
      </c>
      <c r="B1076" t="s">
        <v>1132</v>
      </c>
      <c r="C1076" s="88">
        <v>-0.77984413554630105</v>
      </c>
      <c r="D1076" t="s">
        <v>2846</v>
      </c>
    </row>
    <row r="1077" spans="1:4" x14ac:dyDescent="0.35">
      <c r="A1077" t="s">
        <v>2847</v>
      </c>
      <c r="B1077" t="s">
        <v>980</v>
      </c>
      <c r="C1077" s="88">
        <v>-0.78925055549463696</v>
      </c>
      <c r="D1077" t="s">
        <v>2848</v>
      </c>
    </row>
    <row r="1078" spans="1:4" x14ac:dyDescent="0.35">
      <c r="A1078" t="s">
        <v>2849</v>
      </c>
      <c r="B1078" t="s">
        <v>609</v>
      </c>
      <c r="C1078" s="88">
        <v>-0.79105670727897603</v>
      </c>
      <c r="D1078" t="s">
        <v>2850</v>
      </c>
    </row>
    <row r="1079" spans="1:4" x14ac:dyDescent="0.35">
      <c r="A1079" t="s">
        <v>2851</v>
      </c>
      <c r="B1079" t="s">
        <v>1407</v>
      </c>
      <c r="C1079" s="88">
        <v>-0.79258027963892297</v>
      </c>
      <c r="D1079" t="s">
        <v>2852</v>
      </c>
    </row>
    <row r="1080" spans="1:4" x14ac:dyDescent="0.35">
      <c r="A1080" t="s">
        <v>2853</v>
      </c>
      <c r="B1080" t="s">
        <v>609</v>
      </c>
      <c r="C1080" s="88">
        <v>-0.79352576726534996</v>
      </c>
      <c r="D1080" t="s">
        <v>2854</v>
      </c>
    </row>
    <row r="1081" spans="1:4" x14ac:dyDescent="0.35">
      <c r="A1081" t="s">
        <v>2855</v>
      </c>
      <c r="B1081" t="s">
        <v>1213</v>
      </c>
      <c r="C1081" s="88">
        <v>-0.79370147059707596</v>
      </c>
      <c r="D1081" t="s">
        <v>2856</v>
      </c>
    </row>
    <row r="1082" spans="1:4" x14ac:dyDescent="0.35">
      <c r="A1082" t="s">
        <v>2857</v>
      </c>
      <c r="B1082" t="s">
        <v>646</v>
      </c>
      <c r="C1082" s="88">
        <v>-0.79435024609704497</v>
      </c>
      <c r="D1082" t="s">
        <v>2858</v>
      </c>
    </row>
    <row r="1083" spans="1:4" x14ac:dyDescent="0.35">
      <c r="A1083" t="s">
        <v>2859</v>
      </c>
      <c r="B1083" t="s">
        <v>1132</v>
      </c>
      <c r="C1083" s="88">
        <v>-0.80371795016721004</v>
      </c>
      <c r="D1083" t="s">
        <v>2860</v>
      </c>
    </row>
    <row r="1084" spans="1:4" x14ac:dyDescent="0.35">
      <c r="A1084" t="s">
        <v>2861</v>
      </c>
      <c r="B1084" t="s">
        <v>618</v>
      </c>
      <c r="C1084" s="88">
        <v>-0.80763573450707604</v>
      </c>
      <c r="D1084" t="s">
        <v>2862</v>
      </c>
    </row>
    <row r="1085" spans="1:4" x14ac:dyDescent="0.35">
      <c r="A1085" t="s">
        <v>2863</v>
      </c>
      <c r="B1085" t="s">
        <v>1040</v>
      </c>
      <c r="C1085" s="88">
        <v>-0.819028059530577</v>
      </c>
      <c r="D1085" t="s">
        <v>2864</v>
      </c>
    </row>
    <row r="1086" spans="1:4" x14ac:dyDescent="0.35">
      <c r="A1086" t="s">
        <v>2865</v>
      </c>
      <c r="B1086" t="s">
        <v>635</v>
      </c>
      <c r="C1086" s="88">
        <v>-0.82577721761282297</v>
      </c>
      <c r="D1086" t="s">
        <v>2866</v>
      </c>
    </row>
    <row r="1087" spans="1:4" x14ac:dyDescent="0.35">
      <c r="A1087" t="s">
        <v>2867</v>
      </c>
      <c r="B1087" t="s">
        <v>615</v>
      </c>
      <c r="C1087" s="88">
        <v>-0.83517209853934704</v>
      </c>
      <c r="D1087" t="s">
        <v>2868</v>
      </c>
    </row>
    <row r="1088" spans="1:4" x14ac:dyDescent="0.35">
      <c r="A1088" t="s">
        <v>2869</v>
      </c>
      <c r="B1088" t="s">
        <v>662</v>
      </c>
      <c r="C1088" s="88">
        <v>-0.84040429619835699</v>
      </c>
      <c r="D1088" t="s">
        <v>2870</v>
      </c>
    </row>
    <row r="1089" spans="1:4" x14ac:dyDescent="0.35">
      <c r="A1089" t="s">
        <v>2871</v>
      </c>
      <c r="B1089" t="s">
        <v>1476</v>
      </c>
      <c r="C1089" s="88">
        <v>-0.84530691498307797</v>
      </c>
      <c r="D1089" t="s">
        <v>2872</v>
      </c>
    </row>
    <row r="1090" spans="1:4" x14ac:dyDescent="0.35">
      <c r="A1090" t="s">
        <v>2873</v>
      </c>
      <c r="B1090" t="s">
        <v>992</v>
      </c>
      <c r="C1090" s="88">
        <v>-0.85011265320948104</v>
      </c>
      <c r="D1090" t="s">
        <v>2874</v>
      </c>
    </row>
    <row r="1091" spans="1:4" x14ac:dyDescent="0.35">
      <c r="A1091" t="s">
        <v>2875</v>
      </c>
      <c r="B1091" t="s">
        <v>758</v>
      </c>
      <c r="C1091" s="88">
        <v>-0.85302431927949796</v>
      </c>
      <c r="D1091" t="s">
        <v>2876</v>
      </c>
    </row>
    <row r="1092" spans="1:4" x14ac:dyDescent="0.35">
      <c r="A1092" t="s">
        <v>2877</v>
      </c>
      <c r="B1092" t="s">
        <v>874</v>
      </c>
      <c r="C1092" s="88">
        <v>-0.86024659668417103</v>
      </c>
      <c r="D1092" t="s">
        <v>2878</v>
      </c>
    </row>
    <row r="1093" spans="1:4" x14ac:dyDescent="0.35">
      <c r="A1093" t="s">
        <v>2879</v>
      </c>
      <c r="B1093" t="s">
        <v>606</v>
      </c>
      <c r="C1093" s="88">
        <v>-0.86431070108920005</v>
      </c>
      <c r="D1093" t="s">
        <v>2880</v>
      </c>
    </row>
    <row r="1094" spans="1:4" x14ac:dyDescent="0.35">
      <c r="A1094" t="s">
        <v>2881</v>
      </c>
      <c r="B1094" t="s">
        <v>609</v>
      </c>
      <c r="C1094" s="88">
        <v>-0.86760879698651605</v>
      </c>
      <c r="D1094" t="s">
        <v>2882</v>
      </c>
    </row>
    <row r="1095" spans="1:4" x14ac:dyDescent="0.35">
      <c r="A1095" t="s">
        <v>2883</v>
      </c>
      <c r="B1095" t="s">
        <v>1446</v>
      </c>
      <c r="C1095" s="88">
        <v>-0.86849163192087397</v>
      </c>
      <c r="D1095" t="s">
        <v>2884</v>
      </c>
    </row>
    <row r="1096" spans="1:4" x14ac:dyDescent="0.35">
      <c r="A1096" t="s">
        <v>2885</v>
      </c>
      <c r="B1096" t="s">
        <v>1143</v>
      </c>
      <c r="C1096" s="88">
        <v>-0.87017706097428904</v>
      </c>
      <c r="D1096" t="s">
        <v>2886</v>
      </c>
    </row>
    <row r="1097" spans="1:4" x14ac:dyDescent="0.35">
      <c r="A1097" t="s">
        <v>2887</v>
      </c>
      <c r="B1097" t="s">
        <v>2249</v>
      </c>
      <c r="C1097" s="88">
        <v>-0.87513182996664896</v>
      </c>
      <c r="D1097" t="s">
        <v>2888</v>
      </c>
    </row>
    <row r="1098" spans="1:4" x14ac:dyDescent="0.35">
      <c r="A1098" t="s">
        <v>2889</v>
      </c>
      <c r="B1098" t="s">
        <v>1347</v>
      </c>
      <c r="C1098" s="88">
        <v>-0.87734005418735295</v>
      </c>
      <c r="D1098" t="s">
        <v>2890</v>
      </c>
    </row>
    <row r="1099" spans="1:4" x14ac:dyDescent="0.35">
      <c r="A1099" t="s">
        <v>2891</v>
      </c>
      <c r="B1099" t="s">
        <v>927</v>
      </c>
      <c r="C1099" s="88">
        <v>-0.88276813543933597</v>
      </c>
      <c r="D1099" t="s">
        <v>2892</v>
      </c>
    </row>
    <row r="1100" spans="1:4" x14ac:dyDescent="0.35">
      <c r="A1100" t="s">
        <v>2893</v>
      </c>
      <c r="B1100" t="s">
        <v>2894</v>
      </c>
      <c r="C1100" s="88">
        <v>-0.884172528509239</v>
      </c>
      <c r="D1100" t="s">
        <v>2895</v>
      </c>
    </row>
    <row r="1101" spans="1:4" x14ac:dyDescent="0.35">
      <c r="A1101" t="s">
        <v>2896</v>
      </c>
      <c r="B1101" t="s">
        <v>609</v>
      </c>
      <c r="C1101" s="88">
        <v>-0.90024874973931202</v>
      </c>
      <c r="D1101" t="s">
        <v>2897</v>
      </c>
    </row>
    <row r="1102" spans="1:4" x14ac:dyDescent="0.35">
      <c r="A1102" t="s">
        <v>2898</v>
      </c>
      <c r="B1102" t="s">
        <v>814</v>
      </c>
      <c r="C1102" s="88">
        <v>-0.90049281224543998</v>
      </c>
      <c r="D1102" t="s">
        <v>2899</v>
      </c>
    </row>
    <row r="1103" spans="1:4" x14ac:dyDescent="0.35">
      <c r="A1103" t="s">
        <v>2900</v>
      </c>
      <c r="B1103" t="s">
        <v>992</v>
      </c>
      <c r="C1103" s="88">
        <v>-0.90263155816234497</v>
      </c>
      <c r="D1103" t="s">
        <v>2901</v>
      </c>
    </row>
    <row r="1104" spans="1:4" x14ac:dyDescent="0.35">
      <c r="A1104" t="s">
        <v>2902</v>
      </c>
      <c r="B1104" t="s">
        <v>720</v>
      </c>
      <c r="C1104" s="88">
        <v>-0.90268288610315395</v>
      </c>
      <c r="D1104" t="s">
        <v>2903</v>
      </c>
    </row>
    <row r="1105" spans="1:4" x14ac:dyDescent="0.35">
      <c r="A1105" t="s">
        <v>2904</v>
      </c>
      <c r="B1105" t="s">
        <v>1143</v>
      </c>
      <c r="C1105" s="88">
        <v>-0.91137991037933697</v>
      </c>
      <c r="D1105" t="s">
        <v>2905</v>
      </c>
    </row>
    <row r="1106" spans="1:4" x14ac:dyDescent="0.35">
      <c r="A1106" t="s">
        <v>2906</v>
      </c>
      <c r="B1106" t="s">
        <v>1908</v>
      </c>
      <c r="C1106" s="88">
        <v>-0.91541066576357899</v>
      </c>
      <c r="D1106" t="s">
        <v>2907</v>
      </c>
    </row>
    <row r="1107" spans="1:4" x14ac:dyDescent="0.35">
      <c r="A1107" t="s">
        <v>2908</v>
      </c>
      <c r="B1107" t="s">
        <v>615</v>
      </c>
      <c r="C1107" s="88">
        <v>-0.92455534346012203</v>
      </c>
      <c r="D1107" t="s">
        <v>2909</v>
      </c>
    </row>
    <row r="1108" spans="1:4" x14ac:dyDescent="0.35">
      <c r="A1108" t="s">
        <v>2910</v>
      </c>
      <c r="B1108" t="s">
        <v>1362</v>
      </c>
      <c r="C1108" s="88">
        <v>-0.93045314848347105</v>
      </c>
      <c r="D1108" t="s">
        <v>2911</v>
      </c>
    </row>
    <row r="1109" spans="1:4" x14ac:dyDescent="0.35">
      <c r="A1109" t="s">
        <v>2912</v>
      </c>
      <c r="B1109" t="s">
        <v>1362</v>
      </c>
      <c r="C1109" s="88">
        <v>-0.93562279564633899</v>
      </c>
      <c r="D1109" t="s">
        <v>2913</v>
      </c>
    </row>
    <row r="1110" spans="1:4" x14ac:dyDescent="0.35">
      <c r="A1110" t="s">
        <v>2914</v>
      </c>
      <c r="B1110" t="s">
        <v>871</v>
      </c>
      <c r="C1110" s="88">
        <v>-0.94064264663316599</v>
      </c>
      <c r="D1110" t="s">
        <v>2915</v>
      </c>
    </row>
    <row r="1111" spans="1:4" x14ac:dyDescent="0.35">
      <c r="A1111" t="s">
        <v>2916</v>
      </c>
      <c r="B1111" t="s">
        <v>723</v>
      </c>
      <c r="C1111" s="88">
        <v>-0.94133690354160604</v>
      </c>
      <c r="D1111" t="s">
        <v>2917</v>
      </c>
    </row>
    <row r="1112" spans="1:4" x14ac:dyDescent="0.35">
      <c r="A1112" t="s">
        <v>2918</v>
      </c>
      <c r="B1112" t="s">
        <v>782</v>
      </c>
      <c r="C1112" s="88">
        <v>-0.94419374728249295</v>
      </c>
      <c r="D1112" t="s">
        <v>2919</v>
      </c>
    </row>
    <row r="1113" spans="1:4" x14ac:dyDescent="0.35">
      <c r="A1113" t="s">
        <v>2920</v>
      </c>
      <c r="B1113" t="s">
        <v>615</v>
      </c>
      <c r="C1113" s="88">
        <v>-0.94741587544978401</v>
      </c>
      <c r="D1113" t="s">
        <v>2921</v>
      </c>
    </row>
    <row r="1114" spans="1:4" x14ac:dyDescent="0.35">
      <c r="A1114" t="s">
        <v>2922</v>
      </c>
      <c r="B1114" t="s">
        <v>1027</v>
      </c>
      <c r="C1114" s="88">
        <v>-0.94895835868912704</v>
      </c>
      <c r="D1114" t="s">
        <v>2923</v>
      </c>
    </row>
    <row r="1115" spans="1:4" x14ac:dyDescent="0.35">
      <c r="A1115" t="s">
        <v>2924</v>
      </c>
      <c r="B1115" t="s">
        <v>1362</v>
      </c>
      <c r="C1115" s="88">
        <v>-0.96671570827408704</v>
      </c>
      <c r="D1115" t="s">
        <v>2925</v>
      </c>
    </row>
    <row r="1116" spans="1:4" x14ac:dyDescent="0.35">
      <c r="A1116" t="s">
        <v>2926</v>
      </c>
      <c r="B1116" t="s">
        <v>723</v>
      </c>
      <c r="C1116" s="88">
        <v>-0.97618388118069799</v>
      </c>
      <c r="D1116" t="s">
        <v>2927</v>
      </c>
    </row>
    <row r="1117" spans="1:4" x14ac:dyDescent="0.35">
      <c r="A1117" t="s">
        <v>2928</v>
      </c>
      <c r="B1117" t="s">
        <v>623</v>
      </c>
      <c r="C1117" s="88">
        <v>-0.98018566809728003</v>
      </c>
      <c r="D1117" t="s">
        <v>2929</v>
      </c>
    </row>
    <row r="1118" spans="1:4" x14ac:dyDescent="0.35">
      <c r="A1118" t="s">
        <v>2930</v>
      </c>
      <c r="B1118" t="s">
        <v>698</v>
      </c>
      <c r="C1118" s="88">
        <v>-0.98454056567651305</v>
      </c>
      <c r="D1118" t="s">
        <v>2931</v>
      </c>
    </row>
    <row r="1119" spans="1:4" x14ac:dyDescent="0.35">
      <c r="A1119" t="s">
        <v>2932</v>
      </c>
      <c r="B1119" t="s">
        <v>1040</v>
      </c>
      <c r="C1119" s="88">
        <v>-0.99464821770574396</v>
      </c>
      <c r="D1119" t="s">
        <v>2933</v>
      </c>
    </row>
    <row r="1120" spans="1:4" x14ac:dyDescent="0.35">
      <c r="A1120" t="s">
        <v>2934</v>
      </c>
      <c r="B1120" t="s">
        <v>1492</v>
      </c>
      <c r="C1120" s="88">
        <v>-0.99707209920533302</v>
      </c>
      <c r="D1120" t="s">
        <v>2935</v>
      </c>
    </row>
    <row r="1121" spans="1:4" x14ac:dyDescent="0.35">
      <c r="A1121" t="s">
        <v>2936</v>
      </c>
      <c r="B1121" t="s">
        <v>2937</v>
      </c>
      <c r="C1121" s="88">
        <v>-0.99962971964543701</v>
      </c>
      <c r="D1121" t="s">
        <v>2938</v>
      </c>
    </row>
    <row r="1122" spans="1:4" x14ac:dyDescent="0.35">
      <c r="A1122" t="s">
        <v>2939</v>
      </c>
      <c r="B1122" t="s">
        <v>626</v>
      </c>
      <c r="C1122" s="88">
        <v>-1.00296807019487</v>
      </c>
      <c r="D1122" t="s">
        <v>2940</v>
      </c>
    </row>
    <row r="1123" spans="1:4" x14ac:dyDescent="0.35">
      <c r="A1123" t="s">
        <v>2941</v>
      </c>
      <c r="B1123" t="s">
        <v>1446</v>
      </c>
      <c r="C1123" s="88">
        <v>-1.0054085453100701</v>
      </c>
      <c r="D1123" t="s">
        <v>2942</v>
      </c>
    </row>
    <row r="1124" spans="1:4" x14ac:dyDescent="0.35">
      <c r="A1124" t="s">
        <v>2943</v>
      </c>
      <c r="B1124" t="s">
        <v>698</v>
      </c>
      <c r="C1124" s="88">
        <v>-1.0120878587856801</v>
      </c>
      <c r="D1124" t="s">
        <v>2944</v>
      </c>
    </row>
    <row r="1125" spans="1:4" x14ac:dyDescent="0.35">
      <c r="A1125" t="s">
        <v>2945</v>
      </c>
      <c r="B1125" t="s">
        <v>819</v>
      </c>
      <c r="C1125" s="88">
        <v>-1.02089278380263</v>
      </c>
      <c r="D1125" t="s">
        <v>2946</v>
      </c>
    </row>
    <row r="1126" spans="1:4" x14ac:dyDescent="0.35">
      <c r="A1126" t="s">
        <v>2947</v>
      </c>
      <c r="B1126" t="s">
        <v>2162</v>
      </c>
      <c r="C1126" s="88">
        <v>-1.0246230938377401</v>
      </c>
      <c r="D1126" t="s">
        <v>2948</v>
      </c>
    </row>
    <row r="1127" spans="1:4" x14ac:dyDescent="0.35">
      <c r="A1127" t="s">
        <v>2949</v>
      </c>
      <c r="B1127" t="s">
        <v>902</v>
      </c>
      <c r="C1127" s="88">
        <v>-1.03115066076229</v>
      </c>
      <c r="D1127" t="s">
        <v>2950</v>
      </c>
    </row>
    <row r="1128" spans="1:4" x14ac:dyDescent="0.35">
      <c r="A1128" t="s">
        <v>2951</v>
      </c>
      <c r="B1128" t="s">
        <v>609</v>
      </c>
      <c r="C1128" s="88">
        <v>-1.0349007957504099</v>
      </c>
      <c r="D1128" t="s">
        <v>2952</v>
      </c>
    </row>
    <row r="1129" spans="1:4" x14ac:dyDescent="0.35">
      <c r="A1129" t="s">
        <v>2953</v>
      </c>
      <c r="B1129" t="s">
        <v>618</v>
      </c>
      <c r="C1129" s="88">
        <v>-1.04103845732831</v>
      </c>
      <c r="D1129" t="s">
        <v>2954</v>
      </c>
    </row>
    <row r="1130" spans="1:4" x14ac:dyDescent="0.35">
      <c r="A1130" t="s">
        <v>2955</v>
      </c>
      <c r="B1130" t="s">
        <v>1688</v>
      </c>
      <c r="C1130" s="88">
        <v>-1.04761426769748</v>
      </c>
      <c r="D1130" t="s">
        <v>2956</v>
      </c>
    </row>
    <row r="1131" spans="1:4" x14ac:dyDescent="0.35">
      <c r="A1131" t="s">
        <v>2957</v>
      </c>
      <c r="B1131" t="s">
        <v>626</v>
      </c>
      <c r="C1131" s="88">
        <v>-1.0483205844404999</v>
      </c>
      <c r="D1131" t="s">
        <v>2958</v>
      </c>
    </row>
    <row r="1132" spans="1:4" x14ac:dyDescent="0.35">
      <c r="A1132" t="s">
        <v>2959</v>
      </c>
      <c r="B1132" t="s">
        <v>1673</v>
      </c>
      <c r="C1132" s="88">
        <v>-1.04951862542074</v>
      </c>
      <c r="D1132" t="s">
        <v>2960</v>
      </c>
    </row>
    <row r="1133" spans="1:4" x14ac:dyDescent="0.35">
      <c r="A1133" t="s">
        <v>2961</v>
      </c>
      <c r="B1133" t="s">
        <v>698</v>
      </c>
      <c r="C1133" s="88">
        <v>-1.0568557461594701</v>
      </c>
      <c r="D1133" t="s">
        <v>2962</v>
      </c>
    </row>
    <row r="1134" spans="1:4" x14ac:dyDescent="0.35">
      <c r="A1134" t="s">
        <v>2963</v>
      </c>
      <c r="B1134" t="s">
        <v>758</v>
      </c>
      <c r="C1134" s="88">
        <v>-1.0588770727758099</v>
      </c>
      <c r="D1134" t="s">
        <v>2964</v>
      </c>
    </row>
    <row r="1135" spans="1:4" x14ac:dyDescent="0.35">
      <c r="A1135" t="s">
        <v>2965</v>
      </c>
      <c r="B1135" t="s">
        <v>701</v>
      </c>
      <c r="C1135" s="88">
        <v>-1.06379897704501</v>
      </c>
      <c r="D1135" t="s">
        <v>2966</v>
      </c>
    </row>
    <row r="1136" spans="1:4" x14ac:dyDescent="0.35">
      <c r="A1136" t="s">
        <v>2967</v>
      </c>
      <c r="B1136" t="s">
        <v>695</v>
      </c>
      <c r="C1136" s="88">
        <v>-1.0640420769925301</v>
      </c>
      <c r="D1136" t="s">
        <v>2968</v>
      </c>
    </row>
    <row r="1137" spans="1:4" x14ac:dyDescent="0.35">
      <c r="A1137" t="s">
        <v>2969</v>
      </c>
      <c r="B1137" t="s">
        <v>960</v>
      </c>
      <c r="C1137" s="88">
        <v>-1.06572565237286</v>
      </c>
      <c r="D1137" t="s">
        <v>2970</v>
      </c>
    </row>
    <row r="1138" spans="1:4" x14ac:dyDescent="0.35">
      <c r="A1138" t="s">
        <v>2971</v>
      </c>
      <c r="B1138" t="s">
        <v>712</v>
      </c>
      <c r="C1138" s="88">
        <v>-1.08822725346461</v>
      </c>
      <c r="D1138" t="s">
        <v>2972</v>
      </c>
    </row>
    <row r="1139" spans="1:4" x14ac:dyDescent="0.35">
      <c r="A1139" t="s">
        <v>2973</v>
      </c>
      <c r="B1139" t="s">
        <v>632</v>
      </c>
      <c r="C1139" s="88">
        <v>-1.0969531523865801</v>
      </c>
      <c r="D1139" t="s">
        <v>2974</v>
      </c>
    </row>
    <row r="1140" spans="1:4" x14ac:dyDescent="0.35">
      <c r="A1140" t="s">
        <v>2975</v>
      </c>
      <c r="B1140" t="s">
        <v>646</v>
      </c>
      <c r="C1140" s="88">
        <v>-1.0973802334718099</v>
      </c>
      <c r="D1140" t="s">
        <v>2976</v>
      </c>
    </row>
    <row r="1141" spans="1:4" x14ac:dyDescent="0.35">
      <c r="A1141" t="s">
        <v>2977</v>
      </c>
      <c r="B1141" t="s">
        <v>1143</v>
      </c>
      <c r="C1141" s="88">
        <v>-1.10109354586356</v>
      </c>
      <c r="D1141" t="s">
        <v>2978</v>
      </c>
    </row>
    <row r="1142" spans="1:4" x14ac:dyDescent="0.35">
      <c r="A1142" t="s">
        <v>2979</v>
      </c>
      <c r="B1142" t="s">
        <v>975</v>
      </c>
      <c r="C1142" s="88">
        <v>-1.1170710892445499</v>
      </c>
      <c r="D1142" t="s">
        <v>2980</v>
      </c>
    </row>
    <row r="1143" spans="1:4" x14ac:dyDescent="0.35">
      <c r="A1143" t="s">
        <v>2981</v>
      </c>
      <c r="B1143" t="s">
        <v>1688</v>
      </c>
      <c r="C1143" s="88">
        <v>-1.1197503991736399</v>
      </c>
      <c r="D1143" t="s">
        <v>2982</v>
      </c>
    </row>
    <row r="1144" spans="1:4" x14ac:dyDescent="0.35">
      <c r="A1144" t="s">
        <v>2983</v>
      </c>
      <c r="B1144" t="s">
        <v>1362</v>
      </c>
      <c r="C1144" s="88">
        <v>-1.12052195896715</v>
      </c>
      <c r="D1144" t="s">
        <v>2984</v>
      </c>
    </row>
    <row r="1145" spans="1:4" x14ac:dyDescent="0.35">
      <c r="A1145" t="s">
        <v>2985</v>
      </c>
      <c r="B1145" t="s">
        <v>615</v>
      </c>
      <c r="C1145" s="88">
        <v>-1.12945915132542</v>
      </c>
      <c r="D1145" t="s">
        <v>2986</v>
      </c>
    </row>
    <row r="1146" spans="1:4" x14ac:dyDescent="0.35">
      <c r="A1146" t="s">
        <v>2987</v>
      </c>
      <c r="B1146" t="s">
        <v>606</v>
      </c>
      <c r="C1146" s="88">
        <v>-1.1382515107937901</v>
      </c>
      <c r="D1146" t="s">
        <v>2988</v>
      </c>
    </row>
    <row r="1147" spans="1:4" x14ac:dyDescent="0.35">
      <c r="A1147" t="s">
        <v>2989</v>
      </c>
      <c r="B1147" t="s">
        <v>609</v>
      </c>
      <c r="C1147" s="88">
        <v>-1.14849822325839</v>
      </c>
      <c r="D1147" t="s">
        <v>2990</v>
      </c>
    </row>
    <row r="1148" spans="1:4" x14ac:dyDescent="0.35">
      <c r="A1148" t="s">
        <v>2991</v>
      </c>
      <c r="B1148" t="s">
        <v>871</v>
      </c>
      <c r="C1148" s="88">
        <v>-1.1487716828391099</v>
      </c>
      <c r="D1148" t="s">
        <v>2992</v>
      </c>
    </row>
    <row r="1149" spans="1:4" x14ac:dyDescent="0.35">
      <c r="A1149" t="s">
        <v>2993</v>
      </c>
      <c r="B1149" t="s">
        <v>960</v>
      </c>
      <c r="C1149" s="88">
        <v>-1.1572918004544099</v>
      </c>
      <c r="D1149" t="s">
        <v>2994</v>
      </c>
    </row>
    <row r="1150" spans="1:4" x14ac:dyDescent="0.35">
      <c r="A1150" t="s">
        <v>2995</v>
      </c>
      <c r="B1150" t="s">
        <v>662</v>
      </c>
      <c r="C1150" s="88">
        <v>-1.15823636177245</v>
      </c>
      <c r="D1150" t="s">
        <v>2996</v>
      </c>
    </row>
    <row r="1151" spans="1:4" x14ac:dyDescent="0.35">
      <c r="A1151" t="s">
        <v>2997</v>
      </c>
      <c r="B1151" t="s">
        <v>874</v>
      </c>
      <c r="C1151" s="88">
        <v>-1.1596410173723799</v>
      </c>
      <c r="D1151" t="s">
        <v>2998</v>
      </c>
    </row>
    <row r="1152" spans="1:4" x14ac:dyDescent="0.35">
      <c r="A1152" t="s">
        <v>2999</v>
      </c>
      <c r="B1152" t="s">
        <v>748</v>
      </c>
      <c r="C1152" s="88">
        <v>-1.1698744458269399</v>
      </c>
      <c r="D1152" t="s">
        <v>3000</v>
      </c>
    </row>
    <row r="1153" spans="1:4" x14ac:dyDescent="0.35">
      <c r="A1153" t="s">
        <v>3001</v>
      </c>
      <c r="B1153" t="s">
        <v>701</v>
      </c>
      <c r="C1153" s="88">
        <v>-1.1792622133298201</v>
      </c>
      <c r="D1153" t="s">
        <v>3002</v>
      </c>
    </row>
    <row r="1154" spans="1:4" x14ac:dyDescent="0.35">
      <c r="A1154" t="s">
        <v>3003</v>
      </c>
      <c r="B1154" t="s">
        <v>730</v>
      </c>
      <c r="C1154" s="88">
        <v>-1.17985109006348</v>
      </c>
      <c r="D1154" t="s">
        <v>3004</v>
      </c>
    </row>
    <row r="1155" spans="1:4" x14ac:dyDescent="0.35">
      <c r="A1155" t="s">
        <v>3005</v>
      </c>
      <c r="B1155" t="s">
        <v>606</v>
      </c>
      <c r="C1155" s="88">
        <v>-1.1947903616957001</v>
      </c>
      <c r="D1155" t="s">
        <v>3006</v>
      </c>
    </row>
    <row r="1156" spans="1:4" x14ac:dyDescent="0.35">
      <c r="A1156" t="s">
        <v>3007</v>
      </c>
      <c r="B1156" t="s">
        <v>1661</v>
      </c>
      <c r="C1156" s="88">
        <v>-1.2008946644877601</v>
      </c>
      <c r="D1156" t="s">
        <v>3008</v>
      </c>
    </row>
    <row r="1157" spans="1:4" x14ac:dyDescent="0.35">
      <c r="A1157" t="s">
        <v>3009</v>
      </c>
      <c r="B1157" t="s">
        <v>717</v>
      </c>
      <c r="C1157" s="88">
        <v>-1.20909557152025</v>
      </c>
      <c r="D1157" t="s">
        <v>3010</v>
      </c>
    </row>
    <row r="1158" spans="1:4" x14ac:dyDescent="0.35">
      <c r="A1158" t="s">
        <v>3011</v>
      </c>
      <c r="B1158" t="s">
        <v>704</v>
      </c>
      <c r="C1158" s="88">
        <v>-1.2118459232819201</v>
      </c>
      <c r="D1158" t="s">
        <v>3012</v>
      </c>
    </row>
    <row r="1159" spans="1:4" x14ac:dyDescent="0.35">
      <c r="A1159" t="s">
        <v>3013</v>
      </c>
      <c r="B1159" t="s">
        <v>1027</v>
      </c>
      <c r="C1159" s="88">
        <v>-1.2121271862944401</v>
      </c>
      <c r="D1159" t="s">
        <v>3014</v>
      </c>
    </row>
    <row r="1160" spans="1:4" x14ac:dyDescent="0.35">
      <c r="A1160" t="s">
        <v>3015</v>
      </c>
      <c r="B1160" t="s">
        <v>1334</v>
      </c>
      <c r="C1160" s="88">
        <v>-1.22324287423928</v>
      </c>
      <c r="D1160" t="s">
        <v>3016</v>
      </c>
    </row>
    <row r="1161" spans="1:4" x14ac:dyDescent="0.35">
      <c r="A1161" t="s">
        <v>3017</v>
      </c>
      <c r="B1161" t="s">
        <v>681</v>
      </c>
      <c r="C1161" s="88">
        <v>-1.22429137242636</v>
      </c>
      <c r="D1161" t="s">
        <v>3018</v>
      </c>
    </row>
    <row r="1162" spans="1:4" x14ac:dyDescent="0.35">
      <c r="A1162" t="s">
        <v>3019</v>
      </c>
      <c r="B1162" t="s">
        <v>662</v>
      </c>
      <c r="C1162" s="88">
        <v>-1.2302272838594699</v>
      </c>
      <c r="D1162" t="s">
        <v>3020</v>
      </c>
    </row>
    <row r="1163" spans="1:4" x14ac:dyDescent="0.35">
      <c r="A1163" t="s">
        <v>3021</v>
      </c>
      <c r="B1163" t="s">
        <v>609</v>
      </c>
      <c r="C1163" s="88">
        <v>-1.24313729276134</v>
      </c>
      <c r="D1163" t="s">
        <v>3022</v>
      </c>
    </row>
    <row r="1164" spans="1:4" x14ac:dyDescent="0.35">
      <c r="A1164" t="s">
        <v>3023</v>
      </c>
      <c r="B1164" t="s">
        <v>922</v>
      </c>
      <c r="C1164" s="88">
        <v>-1.2524116002010699</v>
      </c>
      <c r="D1164" t="s">
        <v>3024</v>
      </c>
    </row>
    <row r="1165" spans="1:4" x14ac:dyDescent="0.35">
      <c r="A1165" t="s">
        <v>3025</v>
      </c>
      <c r="B1165" t="s">
        <v>1040</v>
      </c>
      <c r="C1165" s="88">
        <v>-1.25627093523512</v>
      </c>
      <c r="D1165" t="s">
        <v>3026</v>
      </c>
    </row>
    <row r="1166" spans="1:4" x14ac:dyDescent="0.35">
      <c r="A1166" t="s">
        <v>3027</v>
      </c>
      <c r="B1166" t="s">
        <v>824</v>
      </c>
      <c r="C1166" s="88">
        <v>-1.25747759868359</v>
      </c>
      <c r="D1166" t="s">
        <v>3028</v>
      </c>
    </row>
    <row r="1167" spans="1:4" x14ac:dyDescent="0.35">
      <c r="A1167" t="s">
        <v>3029</v>
      </c>
      <c r="B1167" t="s">
        <v>819</v>
      </c>
      <c r="C1167" s="88">
        <v>-1.2627671307253301</v>
      </c>
      <c r="D1167" t="s">
        <v>3030</v>
      </c>
    </row>
    <row r="1168" spans="1:4" x14ac:dyDescent="0.35">
      <c r="A1168" t="s">
        <v>3031</v>
      </c>
      <c r="B1168" t="s">
        <v>1175</v>
      </c>
      <c r="C1168" s="88">
        <v>-1.2794799654676099</v>
      </c>
      <c r="D1168" t="s">
        <v>3032</v>
      </c>
    </row>
    <row r="1169" spans="1:4" x14ac:dyDescent="0.35">
      <c r="A1169" t="s">
        <v>3033</v>
      </c>
      <c r="B1169" t="s">
        <v>779</v>
      </c>
      <c r="C1169" s="88">
        <v>-1.2872283679185501</v>
      </c>
      <c r="D1169" t="s">
        <v>3034</v>
      </c>
    </row>
    <row r="1170" spans="1:4" x14ac:dyDescent="0.35">
      <c r="A1170" t="s">
        <v>3035</v>
      </c>
      <c r="B1170" t="s">
        <v>665</v>
      </c>
      <c r="C1170" s="88">
        <v>-1.31630833253477</v>
      </c>
      <c r="D1170" t="s">
        <v>3036</v>
      </c>
    </row>
    <row r="1171" spans="1:4" x14ac:dyDescent="0.35">
      <c r="A1171" t="s">
        <v>3037</v>
      </c>
      <c r="B1171" t="s">
        <v>758</v>
      </c>
      <c r="C1171" s="88">
        <v>-1.31773707104256</v>
      </c>
      <c r="D1171" t="s">
        <v>3038</v>
      </c>
    </row>
    <row r="1172" spans="1:4" x14ac:dyDescent="0.35">
      <c r="A1172" t="s">
        <v>3039</v>
      </c>
      <c r="B1172" t="s">
        <v>674</v>
      </c>
      <c r="C1172" s="88">
        <v>-1.3201225892168</v>
      </c>
      <c r="D1172" t="s">
        <v>3040</v>
      </c>
    </row>
    <row r="1173" spans="1:4" x14ac:dyDescent="0.35">
      <c r="A1173" t="s">
        <v>3041</v>
      </c>
      <c r="B1173" t="s">
        <v>787</v>
      </c>
      <c r="C1173" s="88">
        <v>-1.3340333208177599</v>
      </c>
      <c r="D1173" t="s">
        <v>3042</v>
      </c>
    </row>
    <row r="1174" spans="1:4" x14ac:dyDescent="0.35">
      <c r="A1174" t="s">
        <v>3043</v>
      </c>
      <c r="B1174" t="s">
        <v>701</v>
      </c>
      <c r="C1174" s="88">
        <v>-1.33815911094019</v>
      </c>
      <c r="D1174" t="s">
        <v>3044</v>
      </c>
    </row>
    <row r="1175" spans="1:4" x14ac:dyDescent="0.35">
      <c r="A1175" t="s">
        <v>3045</v>
      </c>
      <c r="B1175" t="s">
        <v>606</v>
      </c>
      <c r="C1175" s="88">
        <v>-1.34157172938506</v>
      </c>
      <c r="D1175" t="s">
        <v>3046</v>
      </c>
    </row>
    <row r="1176" spans="1:4" x14ac:dyDescent="0.35">
      <c r="A1176" t="s">
        <v>3047</v>
      </c>
      <c r="B1176" t="s">
        <v>739</v>
      </c>
      <c r="C1176" s="88">
        <v>-1.3522582029391099</v>
      </c>
      <c r="D1176" t="s">
        <v>3048</v>
      </c>
    </row>
    <row r="1177" spans="1:4" x14ac:dyDescent="0.35">
      <c r="A1177" t="s">
        <v>3049</v>
      </c>
      <c r="B1177" t="s">
        <v>960</v>
      </c>
      <c r="C1177" s="88">
        <v>-1.3614110125525101</v>
      </c>
      <c r="D1177" t="s">
        <v>3050</v>
      </c>
    </row>
    <row r="1178" spans="1:4" x14ac:dyDescent="0.35">
      <c r="A1178" t="s">
        <v>3051</v>
      </c>
      <c r="B1178" t="s">
        <v>917</v>
      </c>
      <c r="C1178" s="88">
        <v>-1.3650888046902001</v>
      </c>
      <c r="D1178" t="s">
        <v>3052</v>
      </c>
    </row>
    <row r="1179" spans="1:4" x14ac:dyDescent="0.35">
      <c r="A1179" t="s">
        <v>3053</v>
      </c>
      <c r="B1179" t="s">
        <v>874</v>
      </c>
      <c r="C1179" s="88">
        <v>-1.3994117066145799</v>
      </c>
      <c r="D1179" t="s">
        <v>3054</v>
      </c>
    </row>
    <row r="1180" spans="1:4" x14ac:dyDescent="0.35">
      <c r="A1180" t="s">
        <v>3055</v>
      </c>
      <c r="B1180" t="s">
        <v>698</v>
      </c>
      <c r="C1180" s="88">
        <v>-1.4027276340946999</v>
      </c>
      <c r="D1180" t="s">
        <v>3056</v>
      </c>
    </row>
    <row r="1181" spans="1:4" x14ac:dyDescent="0.35">
      <c r="A1181" t="s">
        <v>3057</v>
      </c>
      <c r="B1181" t="s">
        <v>980</v>
      </c>
      <c r="C1181" s="88">
        <v>-1.41105004939581</v>
      </c>
      <c r="D1181" t="s">
        <v>3058</v>
      </c>
    </row>
    <row r="1182" spans="1:4" x14ac:dyDescent="0.35">
      <c r="A1182" t="s">
        <v>3059</v>
      </c>
      <c r="B1182" t="s">
        <v>3060</v>
      </c>
      <c r="C1182" s="88">
        <v>-1.43696971437524</v>
      </c>
      <c r="D1182" t="s">
        <v>3061</v>
      </c>
    </row>
    <row r="1183" spans="1:4" x14ac:dyDescent="0.35">
      <c r="A1183" t="s">
        <v>3062</v>
      </c>
      <c r="B1183" t="s">
        <v>609</v>
      </c>
      <c r="C1183" s="88">
        <v>-1.4421530331342101</v>
      </c>
      <c r="D1183" t="s">
        <v>3063</v>
      </c>
    </row>
    <row r="1184" spans="1:4" x14ac:dyDescent="0.35">
      <c r="A1184" t="s">
        <v>3064</v>
      </c>
      <c r="B1184" t="s">
        <v>2249</v>
      </c>
      <c r="C1184" s="88">
        <v>-1.44928870764261</v>
      </c>
      <c r="D1184" t="s">
        <v>3065</v>
      </c>
    </row>
    <row r="1185" spans="1:4" x14ac:dyDescent="0.35">
      <c r="A1185" t="s">
        <v>3066</v>
      </c>
      <c r="B1185" t="s">
        <v>1446</v>
      </c>
      <c r="C1185" s="88">
        <v>-1.45415894025216</v>
      </c>
      <c r="D1185" t="s">
        <v>3067</v>
      </c>
    </row>
    <row r="1186" spans="1:4" x14ac:dyDescent="0.35">
      <c r="A1186" t="s">
        <v>3068</v>
      </c>
      <c r="B1186" t="s">
        <v>674</v>
      </c>
      <c r="C1186" s="88">
        <v>-1.4774619270789799</v>
      </c>
      <c r="D1186" t="s">
        <v>3069</v>
      </c>
    </row>
    <row r="1187" spans="1:4" x14ac:dyDescent="0.35">
      <c r="A1187" t="s">
        <v>3070</v>
      </c>
      <c r="B1187" t="s">
        <v>646</v>
      </c>
      <c r="C1187" s="88">
        <v>-1.50991812139716</v>
      </c>
      <c r="D1187" t="s">
        <v>3071</v>
      </c>
    </row>
    <row r="1188" spans="1:4" x14ac:dyDescent="0.35">
      <c r="A1188" t="s">
        <v>3072</v>
      </c>
      <c r="B1188" t="s">
        <v>997</v>
      </c>
      <c r="C1188" s="88">
        <v>-1.52112537544196</v>
      </c>
      <c r="D1188" t="s">
        <v>3073</v>
      </c>
    </row>
    <row r="1189" spans="1:4" x14ac:dyDescent="0.35">
      <c r="A1189" t="s">
        <v>3074</v>
      </c>
      <c r="B1189" t="s">
        <v>839</v>
      </c>
      <c r="C1189" s="88">
        <v>-1.5470752773879799</v>
      </c>
      <c r="D1189" t="s">
        <v>3075</v>
      </c>
    </row>
    <row r="1190" spans="1:4" x14ac:dyDescent="0.35">
      <c r="A1190" t="s">
        <v>3076</v>
      </c>
      <c r="B1190" t="s">
        <v>917</v>
      </c>
      <c r="C1190" s="88">
        <v>-1.5475445987638901</v>
      </c>
      <c r="D1190" t="s">
        <v>3077</v>
      </c>
    </row>
    <row r="1191" spans="1:4" x14ac:dyDescent="0.35">
      <c r="A1191" t="s">
        <v>3078</v>
      </c>
      <c r="B1191" t="s">
        <v>997</v>
      </c>
      <c r="C1191" s="88">
        <v>-1.5769224568179701</v>
      </c>
      <c r="D1191" t="s">
        <v>3079</v>
      </c>
    </row>
    <row r="1192" spans="1:4" x14ac:dyDescent="0.35">
      <c r="A1192" t="s">
        <v>3080</v>
      </c>
      <c r="B1192" t="s">
        <v>730</v>
      </c>
      <c r="C1192" s="88">
        <v>-1.58025634105315</v>
      </c>
      <c r="D1192" t="s">
        <v>3081</v>
      </c>
    </row>
    <row r="1193" spans="1:4" x14ac:dyDescent="0.35">
      <c r="A1193" t="s">
        <v>3082</v>
      </c>
      <c r="B1193" t="s">
        <v>917</v>
      </c>
      <c r="C1193" s="88">
        <v>-1.5803672201744801</v>
      </c>
      <c r="D1193" t="s">
        <v>3083</v>
      </c>
    </row>
    <row r="1194" spans="1:4" x14ac:dyDescent="0.35">
      <c r="A1194" t="s">
        <v>3084</v>
      </c>
      <c r="B1194" t="s">
        <v>1656</v>
      </c>
      <c r="C1194" s="88">
        <v>-1.5869512313404499</v>
      </c>
      <c r="D1194" t="s">
        <v>3085</v>
      </c>
    </row>
    <row r="1195" spans="1:4" x14ac:dyDescent="0.35">
      <c r="A1195" t="s">
        <v>3086</v>
      </c>
      <c r="B1195" t="s">
        <v>1529</v>
      </c>
      <c r="C1195" s="88">
        <v>-1.59463204271058</v>
      </c>
      <c r="D1195" t="s">
        <v>3087</v>
      </c>
    </row>
    <row r="1196" spans="1:4" x14ac:dyDescent="0.35">
      <c r="A1196" t="s">
        <v>3088</v>
      </c>
      <c r="B1196" t="s">
        <v>695</v>
      </c>
      <c r="C1196" s="88">
        <v>-1.64182048178849</v>
      </c>
      <c r="D1196" t="s">
        <v>3089</v>
      </c>
    </row>
    <row r="1197" spans="1:4" x14ac:dyDescent="0.35">
      <c r="A1197" t="s">
        <v>3090</v>
      </c>
      <c r="B1197" t="s">
        <v>1027</v>
      </c>
      <c r="C1197" s="88">
        <v>-1.6519266124626799</v>
      </c>
      <c r="D1197" t="s">
        <v>3091</v>
      </c>
    </row>
    <row r="1198" spans="1:4" x14ac:dyDescent="0.35">
      <c r="A1198" t="s">
        <v>3092</v>
      </c>
      <c r="B1198" t="s">
        <v>665</v>
      </c>
      <c r="C1198" s="88">
        <v>-1.6523123305607801</v>
      </c>
      <c r="D1198" t="s">
        <v>3093</v>
      </c>
    </row>
    <row r="1199" spans="1:4" x14ac:dyDescent="0.35">
      <c r="A1199" t="s">
        <v>3094</v>
      </c>
      <c r="B1199" t="s">
        <v>665</v>
      </c>
      <c r="C1199" s="88">
        <v>-1.7136221395853199</v>
      </c>
      <c r="D1199" t="s">
        <v>3095</v>
      </c>
    </row>
    <row r="1200" spans="1:4" x14ac:dyDescent="0.35">
      <c r="A1200" t="s">
        <v>3096</v>
      </c>
      <c r="B1200" t="s">
        <v>782</v>
      </c>
      <c r="C1200" s="88">
        <v>-1.7139938482767001</v>
      </c>
      <c r="D1200" t="s">
        <v>3097</v>
      </c>
    </row>
    <row r="1201" spans="1:4" x14ac:dyDescent="0.35">
      <c r="A1201" t="s">
        <v>3098</v>
      </c>
      <c r="B1201" t="s">
        <v>646</v>
      </c>
      <c r="C1201" s="88">
        <v>-1.7197305546555</v>
      </c>
      <c r="D1201" t="s">
        <v>3099</v>
      </c>
    </row>
    <row r="1202" spans="1:4" x14ac:dyDescent="0.35">
      <c r="A1202" t="s">
        <v>3100</v>
      </c>
      <c r="B1202" t="s">
        <v>609</v>
      </c>
      <c r="C1202" s="88">
        <v>-1.72534232335502</v>
      </c>
      <c r="D1202" t="s">
        <v>3101</v>
      </c>
    </row>
    <row r="1203" spans="1:4" x14ac:dyDescent="0.35">
      <c r="A1203" t="s">
        <v>3102</v>
      </c>
      <c r="B1203" t="s">
        <v>615</v>
      </c>
      <c r="C1203" s="88">
        <v>-1.7356440892187299</v>
      </c>
      <c r="D1203" t="s">
        <v>3103</v>
      </c>
    </row>
    <row r="1204" spans="1:4" x14ac:dyDescent="0.35">
      <c r="A1204" t="s">
        <v>3104</v>
      </c>
      <c r="B1204" t="s">
        <v>698</v>
      </c>
      <c r="C1204" s="88">
        <v>-1.76261683035784</v>
      </c>
      <c r="D1204" t="s">
        <v>3105</v>
      </c>
    </row>
    <row r="1205" spans="1:4" x14ac:dyDescent="0.35">
      <c r="A1205" t="s">
        <v>3106</v>
      </c>
      <c r="B1205" t="s">
        <v>674</v>
      </c>
      <c r="C1205" s="88">
        <v>-1.7640162647161699</v>
      </c>
      <c r="D1205" t="s">
        <v>3107</v>
      </c>
    </row>
    <row r="1206" spans="1:4" x14ac:dyDescent="0.35">
      <c r="A1206" t="s">
        <v>3108</v>
      </c>
      <c r="B1206" t="s">
        <v>3109</v>
      </c>
      <c r="C1206" s="88">
        <v>-1.7739637752009501</v>
      </c>
      <c r="D1206" t="s">
        <v>3110</v>
      </c>
    </row>
    <row r="1207" spans="1:4" x14ac:dyDescent="0.35">
      <c r="A1207" t="s">
        <v>3111</v>
      </c>
      <c r="B1207" t="s">
        <v>723</v>
      </c>
      <c r="C1207" s="88">
        <v>-1.78624837699771</v>
      </c>
      <c r="D1207" t="s">
        <v>3112</v>
      </c>
    </row>
    <row r="1208" spans="1:4" x14ac:dyDescent="0.35">
      <c r="A1208" t="s">
        <v>3113</v>
      </c>
      <c r="B1208" t="s">
        <v>980</v>
      </c>
      <c r="C1208" s="88">
        <v>-1.8213657361659401</v>
      </c>
      <c r="D1208" t="s">
        <v>3114</v>
      </c>
    </row>
    <row r="1209" spans="1:4" x14ac:dyDescent="0.35">
      <c r="A1209" t="s">
        <v>3115</v>
      </c>
      <c r="B1209" t="s">
        <v>1837</v>
      </c>
      <c r="C1209" s="88">
        <v>-1.82980925565425</v>
      </c>
      <c r="D1209" t="s">
        <v>3116</v>
      </c>
    </row>
    <row r="1210" spans="1:4" x14ac:dyDescent="0.35">
      <c r="A1210" t="s">
        <v>3117</v>
      </c>
      <c r="B1210" t="s">
        <v>615</v>
      </c>
      <c r="C1210" s="88">
        <v>-1.8396238023096001</v>
      </c>
      <c r="D1210" t="s">
        <v>3118</v>
      </c>
    </row>
    <row r="1211" spans="1:4" x14ac:dyDescent="0.35">
      <c r="A1211" t="s">
        <v>3119</v>
      </c>
      <c r="B1211" t="s">
        <v>917</v>
      </c>
      <c r="C1211" s="88">
        <v>-1.8788358726354699</v>
      </c>
      <c r="D1211" t="s">
        <v>3120</v>
      </c>
    </row>
    <row r="1212" spans="1:4" x14ac:dyDescent="0.35">
      <c r="A1212" t="s">
        <v>3121</v>
      </c>
      <c r="B1212" t="s">
        <v>609</v>
      </c>
      <c r="C1212" s="88">
        <v>-1.8859885280044999</v>
      </c>
      <c r="D1212" t="s">
        <v>3122</v>
      </c>
    </row>
    <row r="1213" spans="1:4" x14ac:dyDescent="0.35">
      <c r="A1213" t="s">
        <v>3123</v>
      </c>
      <c r="B1213" t="s">
        <v>1143</v>
      </c>
      <c r="C1213" s="88">
        <v>-1.8993330950795499</v>
      </c>
      <c r="D1213" t="s">
        <v>3124</v>
      </c>
    </row>
    <row r="1214" spans="1:4" x14ac:dyDescent="0.35">
      <c r="A1214" t="s">
        <v>3125</v>
      </c>
      <c r="B1214" t="s">
        <v>643</v>
      </c>
      <c r="C1214" s="88">
        <v>-1.90385903371405</v>
      </c>
      <c r="D1214" t="s">
        <v>3126</v>
      </c>
    </row>
    <row r="1215" spans="1:4" x14ac:dyDescent="0.35">
      <c r="A1215" t="s">
        <v>3127</v>
      </c>
      <c r="B1215" t="s">
        <v>609</v>
      </c>
      <c r="C1215" s="88">
        <v>-1.92024748937574</v>
      </c>
      <c r="D1215" t="s">
        <v>3128</v>
      </c>
    </row>
    <row r="1216" spans="1:4" x14ac:dyDescent="0.35">
      <c r="A1216" t="s">
        <v>3129</v>
      </c>
      <c r="B1216" t="s">
        <v>609</v>
      </c>
      <c r="C1216" s="88">
        <v>-1.92197156991077</v>
      </c>
      <c r="D1216" t="s">
        <v>3130</v>
      </c>
    </row>
    <row r="1217" spans="1:4" x14ac:dyDescent="0.35">
      <c r="A1217" t="s">
        <v>3131</v>
      </c>
      <c r="B1217" t="s">
        <v>597</v>
      </c>
      <c r="C1217" s="88">
        <v>-1.92549499790004</v>
      </c>
      <c r="D1217" t="s">
        <v>3132</v>
      </c>
    </row>
    <row r="1218" spans="1:4" x14ac:dyDescent="0.35">
      <c r="A1218" t="s">
        <v>3133</v>
      </c>
      <c r="B1218" t="s">
        <v>665</v>
      </c>
      <c r="C1218" s="88">
        <v>-1.9273680233961099</v>
      </c>
      <c r="D1218" t="s">
        <v>3134</v>
      </c>
    </row>
    <row r="1219" spans="1:4" x14ac:dyDescent="0.35">
      <c r="A1219" t="s">
        <v>3135</v>
      </c>
      <c r="B1219" t="s">
        <v>779</v>
      </c>
      <c r="C1219" s="88">
        <v>-1.96685981815983</v>
      </c>
      <c r="D1219" t="s">
        <v>3136</v>
      </c>
    </row>
    <row r="1220" spans="1:4" x14ac:dyDescent="0.35">
      <c r="A1220" t="s">
        <v>3137</v>
      </c>
      <c r="B1220" t="s">
        <v>819</v>
      </c>
      <c r="C1220" s="88">
        <v>-2.0805542891272202</v>
      </c>
      <c r="D1220" t="s">
        <v>3138</v>
      </c>
    </row>
    <row r="1221" spans="1:4" x14ac:dyDescent="0.35">
      <c r="A1221" t="s">
        <v>3139</v>
      </c>
      <c r="B1221" t="s">
        <v>701</v>
      </c>
      <c r="C1221" s="88">
        <v>-2.0976666600131701</v>
      </c>
      <c r="D1221" t="s">
        <v>3140</v>
      </c>
    </row>
    <row r="1222" spans="1:4" x14ac:dyDescent="0.35">
      <c r="A1222" t="s">
        <v>3141</v>
      </c>
      <c r="B1222" t="s">
        <v>662</v>
      </c>
      <c r="C1222" s="88">
        <v>-2.1249598156065801</v>
      </c>
      <c r="D1222" t="s">
        <v>3142</v>
      </c>
    </row>
    <row r="1223" spans="1:4" x14ac:dyDescent="0.35">
      <c r="A1223" t="s">
        <v>3143</v>
      </c>
      <c r="B1223" t="s">
        <v>629</v>
      </c>
      <c r="C1223" s="88">
        <v>-2.24313950815116</v>
      </c>
      <c r="D1223" t="s">
        <v>3144</v>
      </c>
    </row>
    <row r="1224" spans="1:4" x14ac:dyDescent="0.35">
      <c r="A1224" t="s">
        <v>3145</v>
      </c>
      <c r="B1224" t="s">
        <v>1143</v>
      </c>
      <c r="C1224" s="88">
        <v>-2.2827241690186102</v>
      </c>
      <c r="D1224" t="s">
        <v>3146</v>
      </c>
    </row>
    <row r="1225" spans="1:4" x14ac:dyDescent="0.35">
      <c r="A1225" t="s">
        <v>3147</v>
      </c>
      <c r="B1225" t="s">
        <v>1175</v>
      </c>
      <c r="C1225" s="88">
        <v>-2.2888440941608401</v>
      </c>
      <c r="D1225" t="s">
        <v>3148</v>
      </c>
    </row>
    <row r="1226" spans="1:4" x14ac:dyDescent="0.35">
      <c r="A1226" t="s">
        <v>3149</v>
      </c>
      <c r="B1226" t="s">
        <v>1362</v>
      </c>
      <c r="C1226" s="88">
        <v>-2.29945843236119</v>
      </c>
      <c r="D1226" t="s">
        <v>3150</v>
      </c>
    </row>
    <row r="1227" spans="1:4" x14ac:dyDescent="0.35">
      <c r="A1227" t="s">
        <v>3151</v>
      </c>
      <c r="B1227" t="s">
        <v>623</v>
      </c>
      <c r="C1227" s="88">
        <v>-2.3676356493345301</v>
      </c>
      <c r="D1227" t="s">
        <v>3152</v>
      </c>
    </row>
    <row r="1228" spans="1:4" x14ac:dyDescent="0.35">
      <c r="A1228" t="s">
        <v>3153</v>
      </c>
      <c r="B1228" t="s">
        <v>651</v>
      </c>
      <c r="C1228" s="88">
        <v>-2.4113255453348801</v>
      </c>
      <c r="D1228" t="s">
        <v>3154</v>
      </c>
    </row>
    <row r="1229" spans="1:4" x14ac:dyDescent="0.35">
      <c r="A1229" t="s">
        <v>3155</v>
      </c>
      <c r="B1229" t="s">
        <v>609</v>
      </c>
      <c r="C1229" s="88">
        <v>-2.4217607579579798</v>
      </c>
      <c r="D1229" t="s">
        <v>3156</v>
      </c>
    </row>
    <row r="1230" spans="1:4" x14ac:dyDescent="0.35">
      <c r="A1230" t="s">
        <v>3157</v>
      </c>
      <c r="B1230" t="s">
        <v>1143</v>
      </c>
      <c r="C1230" s="88">
        <v>-2.54588061607557</v>
      </c>
      <c r="D1230" t="s">
        <v>3158</v>
      </c>
    </row>
    <row r="1231" spans="1:4" x14ac:dyDescent="0.35">
      <c r="A1231" t="s">
        <v>3159</v>
      </c>
      <c r="B1231" t="s">
        <v>701</v>
      </c>
      <c r="C1231" s="88">
        <v>-2.5602883083256001</v>
      </c>
      <c r="D1231" t="s">
        <v>3160</v>
      </c>
    </row>
    <row r="1232" spans="1:4" x14ac:dyDescent="0.35">
      <c r="A1232" t="s">
        <v>3161</v>
      </c>
      <c r="B1232" t="s">
        <v>615</v>
      </c>
      <c r="C1232" s="88">
        <v>-2.7078125884436002</v>
      </c>
      <c r="D1232" t="s">
        <v>3162</v>
      </c>
    </row>
    <row r="1233" spans="1:4" x14ac:dyDescent="0.35">
      <c r="A1233" t="s">
        <v>3163</v>
      </c>
      <c r="B1233" t="s">
        <v>1226</v>
      </c>
      <c r="C1233" s="88">
        <v>-2.8510728540854999</v>
      </c>
      <c r="D1233" t="s">
        <v>3164</v>
      </c>
    </row>
    <row r="1234" spans="1:4" x14ac:dyDescent="0.35">
      <c r="A1234" t="s">
        <v>3165</v>
      </c>
      <c r="B1234" t="s">
        <v>618</v>
      </c>
      <c r="C1234" s="88">
        <v>-2.9496845017538398</v>
      </c>
      <c r="D1234" t="s">
        <v>3166</v>
      </c>
    </row>
    <row r="1235" spans="1:4" x14ac:dyDescent="0.35">
      <c r="A1235" t="s">
        <v>3167</v>
      </c>
      <c r="B1235" t="s">
        <v>597</v>
      </c>
      <c r="C1235" s="88">
        <v>-2.9853340497376002</v>
      </c>
      <c r="D1235" t="s">
        <v>3168</v>
      </c>
    </row>
    <row r="1236" spans="1:4" x14ac:dyDescent="0.35">
      <c r="A1236" t="s">
        <v>3169</v>
      </c>
      <c r="B1236" t="s">
        <v>662</v>
      </c>
      <c r="C1236" s="88">
        <v>-3.3083896704501599</v>
      </c>
      <c r="D1236" t="s">
        <v>3170</v>
      </c>
    </row>
    <row r="1237" spans="1:4" x14ac:dyDescent="0.35">
      <c r="A1237" t="s">
        <v>3171</v>
      </c>
      <c r="B1237" t="s">
        <v>1226</v>
      </c>
      <c r="C1237" s="88">
        <v>-3.4546527311750101</v>
      </c>
      <c r="D1237" t="s">
        <v>3172</v>
      </c>
    </row>
    <row r="1238" spans="1:4" x14ac:dyDescent="0.35">
      <c r="A1238" t="s">
        <v>3173</v>
      </c>
      <c r="B1238" t="s">
        <v>609</v>
      </c>
      <c r="C1238" s="88">
        <v>-3.80960149025602</v>
      </c>
      <c r="D1238" t="s">
        <v>3174</v>
      </c>
    </row>
    <row r="1239" spans="1:4" x14ac:dyDescent="0.35">
      <c r="A1239" t="s">
        <v>3175</v>
      </c>
      <c r="B1239" t="s">
        <v>606</v>
      </c>
      <c r="C1239" s="88">
        <v>-4.8350625299354801</v>
      </c>
      <c r="D1239" t="s">
        <v>3176</v>
      </c>
    </row>
    <row r="1241" spans="1:4" ht="57" customHeight="1" x14ac:dyDescent="0.35">
      <c r="A1241" s="77" t="s">
        <v>3177</v>
      </c>
      <c r="B1241" s="77"/>
      <c r="C1241" s="77"/>
      <c r="D1241" s="77"/>
    </row>
  </sheetData>
  <mergeCells count="1">
    <mergeCell ref="A1241:D1241"/>
  </mergeCells>
  <pageMargins left="0.7" right="0.7" top="0.75" bottom="0.75" header="0.3" footer="0.3"/>
  <pageSetup paperSize="9"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72593-0D39-45FA-8D98-1988B9D9A8D6}">
  <dimension ref="A1:M75"/>
  <sheetViews>
    <sheetView tabSelected="1" workbookViewId="0">
      <pane ySplit="2" topLeftCell="A3" activePane="bottomLeft" state="frozen"/>
      <selection pane="bottomLeft"/>
    </sheetView>
  </sheetViews>
  <sheetFormatPr defaultRowHeight="14.5" x14ac:dyDescent="0.35"/>
  <cols>
    <col min="1" max="1" width="13.81640625" style="63" customWidth="1"/>
    <col min="2" max="2" width="46.1796875" style="76" customWidth="1"/>
    <col min="3" max="4" width="8.08984375" style="88" customWidth="1"/>
    <col min="5" max="5" width="11.36328125" style="90" customWidth="1"/>
    <col min="6" max="6" width="8.7265625" style="63"/>
    <col min="7" max="7" width="14.08984375" style="63" customWidth="1"/>
    <col min="8" max="8" width="7" style="63" customWidth="1"/>
    <col min="9" max="9" width="9.1796875" style="91" customWidth="1"/>
    <col min="10" max="10" width="9.90625" style="63" customWidth="1"/>
    <col min="11" max="11" width="12.453125" style="63" customWidth="1"/>
    <col min="12" max="12" width="11.36328125" style="63" customWidth="1"/>
    <col min="13" max="13" width="71" customWidth="1"/>
  </cols>
  <sheetData>
    <row r="1" spans="1:13" ht="21" customHeight="1" x14ac:dyDescent="0.35">
      <c r="A1" s="62" t="s">
        <v>3178</v>
      </c>
    </row>
    <row r="2" spans="1:13" s="97" customFormat="1" ht="29" x14ac:dyDescent="0.35">
      <c r="A2" s="92" t="s">
        <v>3179</v>
      </c>
      <c r="B2" s="93" t="s">
        <v>41</v>
      </c>
      <c r="C2" s="94" t="s">
        <v>3180</v>
      </c>
      <c r="D2" s="94" t="s">
        <v>3181</v>
      </c>
      <c r="E2" s="95" t="s">
        <v>3182</v>
      </c>
      <c r="F2" s="92" t="s">
        <v>3183</v>
      </c>
      <c r="G2" s="92" t="s">
        <v>3184</v>
      </c>
      <c r="H2" s="92" t="s">
        <v>3185</v>
      </c>
      <c r="I2" s="96" t="s">
        <v>3186</v>
      </c>
      <c r="J2" s="92" t="s">
        <v>3187</v>
      </c>
      <c r="K2" s="92" t="s">
        <v>3188</v>
      </c>
      <c r="L2" s="92" t="s">
        <v>3189</v>
      </c>
      <c r="M2" s="97" t="s">
        <v>3190</v>
      </c>
    </row>
    <row r="3" spans="1:13" x14ac:dyDescent="0.35">
      <c r="A3" s="63" t="s">
        <v>97</v>
      </c>
      <c r="B3" s="76" t="s">
        <v>3191</v>
      </c>
      <c r="C3" s="88">
        <v>3.2</v>
      </c>
      <c r="D3" s="88">
        <v>3.5</v>
      </c>
      <c r="E3" s="90" t="s">
        <v>3192</v>
      </c>
      <c r="F3" s="63">
        <v>179.05600000000001</v>
      </c>
      <c r="G3" s="63">
        <v>1</v>
      </c>
      <c r="H3" s="63">
        <v>1</v>
      </c>
      <c r="J3" s="63">
        <v>1</v>
      </c>
      <c r="K3" s="63">
        <v>1</v>
      </c>
    </row>
    <row r="4" spans="1:13" x14ac:dyDescent="0.35">
      <c r="A4" s="63" t="s">
        <v>48</v>
      </c>
      <c r="B4" s="76" t="s">
        <v>3193</v>
      </c>
      <c r="C4" s="88">
        <v>3.35</v>
      </c>
      <c r="D4" s="88">
        <v>3.5</v>
      </c>
      <c r="E4" s="90" t="s">
        <v>3194</v>
      </c>
      <c r="F4" s="63">
        <v>90.055000000000007</v>
      </c>
      <c r="G4" s="63">
        <v>1</v>
      </c>
      <c r="H4" s="63">
        <v>1</v>
      </c>
      <c r="J4" s="63">
        <v>1</v>
      </c>
      <c r="K4" s="63">
        <v>1</v>
      </c>
    </row>
    <row r="5" spans="1:13" x14ac:dyDescent="0.35">
      <c r="A5" s="63" t="s">
        <v>50</v>
      </c>
      <c r="B5" s="76" t="s">
        <v>3195</v>
      </c>
      <c r="C5" s="88">
        <v>5.5</v>
      </c>
      <c r="D5" s="88">
        <v>6.1</v>
      </c>
      <c r="E5" s="90" t="s">
        <v>3194</v>
      </c>
      <c r="F5" s="63">
        <v>175.119</v>
      </c>
      <c r="G5" s="63">
        <v>1</v>
      </c>
      <c r="H5" s="63">
        <v>1</v>
      </c>
      <c r="I5" s="91">
        <v>5.64</v>
      </c>
      <c r="J5" s="63">
        <v>1</v>
      </c>
      <c r="K5" s="63">
        <v>1</v>
      </c>
    </row>
    <row r="6" spans="1:13" x14ac:dyDescent="0.35">
      <c r="A6" s="63" t="s">
        <v>52</v>
      </c>
      <c r="B6" s="76" t="s">
        <v>3196</v>
      </c>
      <c r="C6" s="88">
        <v>3.5</v>
      </c>
      <c r="D6" s="88">
        <v>3.7</v>
      </c>
      <c r="E6" s="90" t="s">
        <v>3192</v>
      </c>
      <c r="F6" s="63">
        <v>131.04599999999999</v>
      </c>
      <c r="G6" s="63">
        <v>1</v>
      </c>
      <c r="H6" s="63">
        <v>1</v>
      </c>
      <c r="I6" s="91">
        <v>3.51</v>
      </c>
      <c r="J6" s="63">
        <v>1</v>
      </c>
      <c r="K6" s="63">
        <v>1</v>
      </c>
    </row>
    <row r="7" spans="1:13" x14ac:dyDescent="0.35">
      <c r="A7" s="63" t="s">
        <v>54</v>
      </c>
      <c r="B7" s="76" t="s">
        <v>3197</v>
      </c>
      <c r="C7" s="88">
        <v>3.65</v>
      </c>
      <c r="D7" s="88">
        <v>3.85</v>
      </c>
      <c r="E7" s="90" t="s">
        <v>3192</v>
      </c>
      <c r="F7" s="63">
        <v>132.03</v>
      </c>
      <c r="G7" s="63">
        <v>1</v>
      </c>
      <c r="H7" s="63">
        <v>1</v>
      </c>
      <c r="I7" s="91">
        <v>3.66</v>
      </c>
      <c r="J7" s="63">
        <v>1</v>
      </c>
      <c r="K7" s="63">
        <v>1</v>
      </c>
    </row>
    <row r="8" spans="1:13" x14ac:dyDescent="0.35">
      <c r="A8" s="63" t="s">
        <v>3198</v>
      </c>
      <c r="B8" s="76" t="s">
        <v>3199</v>
      </c>
      <c r="C8" s="88">
        <v>3.7</v>
      </c>
      <c r="D8" s="88">
        <v>4</v>
      </c>
      <c r="E8" s="90" t="s">
        <v>3194</v>
      </c>
      <c r="F8" s="63">
        <v>241.03100000000001</v>
      </c>
      <c r="G8" s="63">
        <v>1</v>
      </c>
      <c r="H8" s="63">
        <v>1</v>
      </c>
      <c r="J8" s="63">
        <v>0</v>
      </c>
    </row>
    <row r="9" spans="1:13" x14ac:dyDescent="0.35">
      <c r="A9" s="63" t="s">
        <v>60</v>
      </c>
      <c r="B9" s="76" t="s">
        <v>3200</v>
      </c>
      <c r="C9" s="88">
        <v>3.4</v>
      </c>
      <c r="D9" s="88">
        <v>3.7</v>
      </c>
      <c r="E9" s="90" t="s">
        <v>3194</v>
      </c>
      <c r="F9" s="63">
        <v>147.07599999999999</v>
      </c>
      <c r="G9" s="63">
        <v>1</v>
      </c>
      <c r="H9" s="63">
        <v>1</v>
      </c>
      <c r="I9" s="91">
        <v>3.4929999999999999</v>
      </c>
      <c r="J9" s="63">
        <v>1</v>
      </c>
      <c r="K9" s="63">
        <v>1</v>
      </c>
    </row>
    <row r="10" spans="1:13" x14ac:dyDescent="0.35">
      <c r="A10" s="63" t="s">
        <v>60</v>
      </c>
      <c r="B10" s="76" t="s">
        <v>3200</v>
      </c>
      <c r="C10" s="88">
        <v>3.4</v>
      </c>
      <c r="D10" s="88">
        <v>3.7</v>
      </c>
      <c r="E10" s="90" t="s">
        <v>3192</v>
      </c>
      <c r="F10" s="63">
        <v>145.09</v>
      </c>
      <c r="I10" s="91">
        <v>3.4929999999999999</v>
      </c>
      <c r="J10" s="63">
        <v>1</v>
      </c>
      <c r="L10" s="63">
        <v>1</v>
      </c>
    </row>
    <row r="11" spans="1:13" x14ac:dyDescent="0.35">
      <c r="A11" s="63" t="s">
        <v>64</v>
      </c>
      <c r="B11" s="76" t="s">
        <v>3201</v>
      </c>
      <c r="C11" s="88">
        <v>3.3</v>
      </c>
      <c r="D11" s="88">
        <v>3.6</v>
      </c>
      <c r="E11" s="90" t="s">
        <v>3194</v>
      </c>
      <c r="F11" s="63">
        <v>156.077</v>
      </c>
      <c r="G11" s="63">
        <v>1</v>
      </c>
      <c r="H11" s="63">
        <v>1</v>
      </c>
      <c r="I11" s="91">
        <v>3.32</v>
      </c>
      <c r="J11" s="63">
        <v>1</v>
      </c>
      <c r="K11" s="63">
        <v>1</v>
      </c>
    </row>
    <row r="12" spans="1:13" x14ac:dyDescent="0.35">
      <c r="A12" s="63" t="s">
        <v>64</v>
      </c>
      <c r="B12" s="76" t="s">
        <v>3201</v>
      </c>
      <c r="C12" s="88">
        <v>3.3</v>
      </c>
      <c r="D12" s="88">
        <v>3.6</v>
      </c>
      <c r="E12" s="90" t="s">
        <v>3192</v>
      </c>
      <c r="F12" s="63">
        <v>154.06</v>
      </c>
      <c r="I12" s="91">
        <v>3.32</v>
      </c>
      <c r="J12" s="63">
        <v>1</v>
      </c>
      <c r="L12" s="63">
        <v>1</v>
      </c>
    </row>
    <row r="13" spans="1:13" x14ac:dyDescent="0.35">
      <c r="A13" s="63" t="s">
        <v>68</v>
      </c>
      <c r="B13" s="76" t="s">
        <v>3202</v>
      </c>
      <c r="C13" s="88">
        <v>2.2999999999999998</v>
      </c>
      <c r="D13" s="88">
        <v>2.4500000000000002</v>
      </c>
      <c r="E13" s="90" t="s">
        <v>3194</v>
      </c>
      <c r="F13" s="63">
        <v>132.102</v>
      </c>
      <c r="G13" s="63">
        <v>1</v>
      </c>
      <c r="H13" s="63">
        <v>1</v>
      </c>
      <c r="I13" s="91">
        <v>2.302</v>
      </c>
      <c r="J13" s="63">
        <v>1</v>
      </c>
      <c r="K13" s="63">
        <v>1</v>
      </c>
    </row>
    <row r="14" spans="1:13" x14ac:dyDescent="0.35">
      <c r="A14" s="63" t="s">
        <v>66</v>
      </c>
      <c r="B14" s="76" t="s">
        <v>3203</v>
      </c>
      <c r="C14" s="88">
        <v>2.5</v>
      </c>
      <c r="D14" s="88">
        <v>2.7</v>
      </c>
      <c r="E14" s="90" t="s">
        <v>3194</v>
      </c>
      <c r="F14" s="63">
        <v>132.102</v>
      </c>
      <c r="G14" s="63">
        <v>1</v>
      </c>
      <c r="H14" s="63">
        <v>1</v>
      </c>
      <c r="I14" s="91">
        <v>2.4089999999999998</v>
      </c>
      <c r="J14" s="63">
        <v>1</v>
      </c>
      <c r="K14" s="63">
        <v>1</v>
      </c>
    </row>
    <row r="15" spans="1:13" x14ac:dyDescent="0.35">
      <c r="A15" s="63" t="s">
        <v>70</v>
      </c>
      <c r="B15" s="76" t="s">
        <v>3204</v>
      </c>
      <c r="C15" s="88">
        <v>5.4</v>
      </c>
      <c r="D15" s="88">
        <v>5.8</v>
      </c>
      <c r="E15" s="90" t="s">
        <v>3194</v>
      </c>
      <c r="F15" s="63">
        <v>147.113</v>
      </c>
      <c r="G15" s="63">
        <v>1</v>
      </c>
      <c r="H15" s="63">
        <v>1</v>
      </c>
      <c r="I15" s="91">
        <v>5.44</v>
      </c>
      <c r="J15" s="63">
        <v>1</v>
      </c>
      <c r="K15" s="63">
        <v>1</v>
      </c>
    </row>
    <row r="16" spans="1:13" x14ac:dyDescent="0.35">
      <c r="A16" s="63" t="s">
        <v>72</v>
      </c>
      <c r="B16" s="76" t="s">
        <v>3205</v>
      </c>
      <c r="C16" s="88">
        <v>2.4</v>
      </c>
      <c r="D16" s="88">
        <v>2.6</v>
      </c>
      <c r="E16" s="90" t="s">
        <v>3194</v>
      </c>
      <c r="F16" s="63">
        <v>150.05799999999999</v>
      </c>
      <c r="G16" s="63">
        <v>1</v>
      </c>
      <c r="H16" s="63">
        <v>1</v>
      </c>
      <c r="I16" s="91">
        <v>2.4209999999999998</v>
      </c>
      <c r="J16" s="63">
        <v>1</v>
      </c>
      <c r="K16" s="63">
        <v>1</v>
      </c>
      <c r="L16" s="63">
        <v>1</v>
      </c>
    </row>
    <row r="17" spans="1:12" x14ac:dyDescent="0.35">
      <c r="A17" s="63" t="s">
        <v>74</v>
      </c>
      <c r="B17" s="76" t="s">
        <v>3206</v>
      </c>
      <c r="C17" s="88">
        <v>2.1</v>
      </c>
      <c r="D17" s="88">
        <v>2.2999999999999998</v>
      </c>
      <c r="E17" s="90" t="s">
        <v>3194</v>
      </c>
      <c r="F17" s="63">
        <v>166.08600000000001</v>
      </c>
      <c r="G17" s="63">
        <v>1</v>
      </c>
      <c r="H17" s="63">
        <v>1</v>
      </c>
      <c r="I17" s="91">
        <v>2.073</v>
      </c>
      <c r="J17" s="63">
        <v>1</v>
      </c>
      <c r="K17" s="63">
        <v>1</v>
      </c>
    </row>
    <row r="18" spans="1:12" x14ac:dyDescent="0.35">
      <c r="A18" s="63" t="s">
        <v>74</v>
      </c>
      <c r="B18" s="76" t="s">
        <v>3206</v>
      </c>
      <c r="C18" s="88">
        <v>2.1</v>
      </c>
      <c r="D18" s="88">
        <v>2.2999999999999998</v>
      </c>
      <c r="E18" s="90" t="s">
        <v>3192</v>
      </c>
      <c r="F18" s="63">
        <v>164.071</v>
      </c>
      <c r="G18" s="63">
        <v>1</v>
      </c>
      <c r="H18" s="63">
        <v>1</v>
      </c>
      <c r="I18" s="91">
        <v>2.073</v>
      </c>
      <c r="J18" s="63">
        <v>1</v>
      </c>
      <c r="K18" s="63">
        <v>1</v>
      </c>
    </row>
    <row r="19" spans="1:12" x14ac:dyDescent="0.35">
      <c r="A19" s="63" t="s">
        <v>76</v>
      </c>
      <c r="B19" s="76" t="s">
        <v>3207</v>
      </c>
      <c r="C19" s="88">
        <v>2.8</v>
      </c>
      <c r="D19" s="88">
        <v>3</v>
      </c>
      <c r="E19" s="90" t="s">
        <v>3194</v>
      </c>
      <c r="F19" s="63">
        <v>116.071</v>
      </c>
      <c r="G19" s="63">
        <v>1</v>
      </c>
      <c r="H19" s="63">
        <v>1</v>
      </c>
      <c r="I19" s="91">
        <v>2.79</v>
      </c>
      <c r="J19" s="63">
        <v>1</v>
      </c>
      <c r="K19" s="63">
        <v>1</v>
      </c>
    </row>
    <row r="20" spans="1:12" x14ac:dyDescent="0.35">
      <c r="A20" s="63" t="s">
        <v>78</v>
      </c>
      <c r="B20" s="76" t="s">
        <v>3208</v>
      </c>
      <c r="C20" s="88">
        <v>3.6</v>
      </c>
      <c r="D20" s="88">
        <v>3.8</v>
      </c>
      <c r="E20" s="90" t="s">
        <v>3194</v>
      </c>
      <c r="F20" s="63">
        <v>106.05</v>
      </c>
      <c r="G20" s="63">
        <v>1</v>
      </c>
      <c r="H20" s="63">
        <v>1</v>
      </c>
      <c r="I20" s="91">
        <v>3.6219999999999999</v>
      </c>
      <c r="J20" s="63">
        <v>1</v>
      </c>
      <c r="K20" s="63">
        <v>1</v>
      </c>
    </row>
    <row r="21" spans="1:12" x14ac:dyDescent="0.35">
      <c r="A21" s="63" t="s">
        <v>80</v>
      </c>
      <c r="B21" s="76" t="s">
        <v>3209</v>
      </c>
      <c r="C21" s="88">
        <v>3.15</v>
      </c>
      <c r="D21" s="88">
        <v>3.35</v>
      </c>
      <c r="E21" s="90" t="s">
        <v>3192</v>
      </c>
      <c r="F21" s="63">
        <v>118.051</v>
      </c>
      <c r="G21" s="63">
        <v>1</v>
      </c>
      <c r="H21" s="63">
        <v>1</v>
      </c>
      <c r="I21" s="91">
        <v>3.14</v>
      </c>
      <c r="J21" s="63">
        <v>1</v>
      </c>
      <c r="K21" s="63">
        <v>1</v>
      </c>
    </row>
    <row r="22" spans="1:12" x14ac:dyDescent="0.35">
      <c r="A22" s="63" t="s">
        <v>82</v>
      </c>
      <c r="B22" s="76" t="s">
        <v>3210</v>
      </c>
      <c r="C22" s="88">
        <v>2.6</v>
      </c>
      <c r="D22" s="88">
        <v>2.8</v>
      </c>
      <c r="E22" s="90" t="s">
        <v>3194</v>
      </c>
      <c r="F22" s="63">
        <v>205.09700000000001</v>
      </c>
      <c r="G22" s="63">
        <v>1</v>
      </c>
      <c r="H22" s="63">
        <v>1</v>
      </c>
      <c r="I22" s="91">
        <v>2.5630000000000002</v>
      </c>
      <c r="J22" s="63">
        <v>1</v>
      </c>
      <c r="K22" s="63">
        <v>1</v>
      </c>
    </row>
    <row r="23" spans="1:12" x14ac:dyDescent="0.35">
      <c r="A23" s="63" t="s">
        <v>82</v>
      </c>
      <c r="B23" s="76" t="s">
        <v>3210</v>
      </c>
      <c r="C23" s="88">
        <v>2.6</v>
      </c>
      <c r="D23" s="88">
        <v>2.8</v>
      </c>
      <c r="E23" s="90" t="s">
        <v>3192</v>
      </c>
      <c r="F23" s="63">
        <v>203.08</v>
      </c>
      <c r="I23" s="91">
        <v>2.5630000000000002</v>
      </c>
      <c r="J23" s="63">
        <v>1</v>
      </c>
      <c r="L23" s="63">
        <v>1</v>
      </c>
    </row>
    <row r="24" spans="1:12" x14ac:dyDescent="0.35">
      <c r="A24" s="63" t="s">
        <v>84</v>
      </c>
      <c r="B24" s="76" t="s">
        <v>3211</v>
      </c>
      <c r="C24" s="88">
        <v>2.9</v>
      </c>
      <c r="D24" s="88">
        <v>3.1</v>
      </c>
      <c r="E24" s="90" t="s">
        <v>3194</v>
      </c>
      <c r="F24" s="63">
        <v>182.08099999999999</v>
      </c>
      <c r="G24" s="63">
        <v>1</v>
      </c>
      <c r="H24" s="63">
        <v>1</v>
      </c>
      <c r="I24" s="91">
        <v>2.907</v>
      </c>
      <c r="J24" s="63">
        <v>1</v>
      </c>
      <c r="K24" s="63">
        <v>1</v>
      </c>
    </row>
    <row r="25" spans="1:12" x14ac:dyDescent="0.35">
      <c r="A25" s="63" t="s">
        <v>86</v>
      </c>
      <c r="B25" s="76" t="s">
        <v>3212</v>
      </c>
      <c r="C25" s="88">
        <v>2.65</v>
      </c>
      <c r="D25" s="88">
        <v>2.85</v>
      </c>
      <c r="E25" s="90" t="s">
        <v>3194</v>
      </c>
      <c r="F25" s="63">
        <v>118.086</v>
      </c>
      <c r="G25" s="63">
        <v>1</v>
      </c>
      <c r="H25" s="63">
        <v>1</v>
      </c>
      <c r="I25" s="91">
        <v>2.6539999999999999</v>
      </c>
      <c r="J25" s="63">
        <v>0</v>
      </c>
    </row>
    <row r="26" spans="1:12" x14ac:dyDescent="0.35">
      <c r="A26" s="63" t="s">
        <v>422</v>
      </c>
      <c r="B26" s="76" t="s">
        <v>3213</v>
      </c>
      <c r="C26" s="88">
        <v>3.85</v>
      </c>
      <c r="D26" s="88">
        <v>4.0999999999999996</v>
      </c>
      <c r="E26" s="90" t="s">
        <v>3192</v>
      </c>
      <c r="F26" s="63">
        <v>133.01400000000001</v>
      </c>
      <c r="G26" s="63">
        <v>1</v>
      </c>
      <c r="H26" s="63">
        <v>1</v>
      </c>
      <c r="I26" s="91">
        <v>4.12</v>
      </c>
      <c r="J26" s="63">
        <v>1</v>
      </c>
      <c r="K26" s="63">
        <v>1</v>
      </c>
    </row>
    <row r="27" spans="1:12" x14ac:dyDescent="0.35">
      <c r="A27" s="63" t="s">
        <v>3214</v>
      </c>
      <c r="B27" s="76" t="s">
        <v>3215</v>
      </c>
      <c r="C27" s="88">
        <v>4</v>
      </c>
      <c r="D27" s="88">
        <v>4.5999999999999996</v>
      </c>
      <c r="E27" s="90" t="s">
        <v>3192</v>
      </c>
      <c r="F27" s="63">
        <v>259.02199999999999</v>
      </c>
      <c r="G27" s="63">
        <v>1</v>
      </c>
      <c r="H27" s="63">
        <v>1</v>
      </c>
      <c r="J27" s="63">
        <v>1</v>
      </c>
      <c r="K27" s="63">
        <v>1</v>
      </c>
    </row>
    <row r="28" spans="1:12" x14ac:dyDescent="0.35">
      <c r="A28" s="63" t="s">
        <v>3216</v>
      </c>
      <c r="B28" s="76" t="s">
        <v>3217</v>
      </c>
      <c r="C28" s="88">
        <v>4</v>
      </c>
      <c r="D28" s="88">
        <v>4.5999999999999996</v>
      </c>
      <c r="E28" s="90" t="s">
        <v>3192</v>
      </c>
      <c r="F28" s="63">
        <v>259.02199999999999</v>
      </c>
      <c r="G28" s="63">
        <v>1</v>
      </c>
      <c r="H28" s="63">
        <v>1</v>
      </c>
      <c r="J28" s="63">
        <v>1</v>
      </c>
      <c r="K28" s="63">
        <v>1</v>
      </c>
    </row>
    <row r="29" spans="1:12" x14ac:dyDescent="0.35">
      <c r="A29" s="63" t="s">
        <v>3218</v>
      </c>
      <c r="B29" s="76" t="s">
        <v>3219</v>
      </c>
      <c r="C29" s="88">
        <v>4</v>
      </c>
      <c r="D29" s="88">
        <v>4.5999999999999996</v>
      </c>
      <c r="E29" s="90" t="s">
        <v>3192</v>
      </c>
      <c r="F29" s="63">
        <v>259.02199999999999</v>
      </c>
      <c r="G29" s="63">
        <v>1</v>
      </c>
      <c r="H29" s="63">
        <v>1</v>
      </c>
      <c r="J29" s="63">
        <v>1</v>
      </c>
      <c r="K29" s="63">
        <v>1</v>
      </c>
    </row>
    <row r="30" spans="1:12" x14ac:dyDescent="0.35">
      <c r="A30" s="63" t="s">
        <v>410</v>
      </c>
      <c r="B30" s="76" t="s">
        <v>3220</v>
      </c>
      <c r="C30" s="88">
        <v>3.7</v>
      </c>
      <c r="D30" s="88">
        <v>4.3</v>
      </c>
      <c r="E30" s="90" t="s">
        <v>3192</v>
      </c>
      <c r="F30" s="63">
        <v>229.012</v>
      </c>
      <c r="G30" s="63">
        <v>1</v>
      </c>
      <c r="H30" s="63">
        <v>1</v>
      </c>
      <c r="J30" s="63">
        <v>1</v>
      </c>
      <c r="K30" s="63">
        <v>1</v>
      </c>
    </row>
    <row r="31" spans="1:12" x14ac:dyDescent="0.35">
      <c r="A31" s="63" t="s">
        <v>3221</v>
      </c>
      <c r="B31" s="76" t="s">
        <v>3222</v>
      </c>
      <c r="C31" s="88">
        <v>4</v>
      </c>
      <c r="D31" s="88">
        <v>4.3</v>
      </c>
      <c r="E31" s="90" t="s">
        <v>3192</v>
      </c>
      <c r="F31" s="63">
        <v>565.048</v>
      </c>
      <c r="G31" s="63">
        <v>1</v>
      </c>
      <c r="H31" s="63">
        <v>1</v>
      </c>
      <c r="J31" s="63">
        <v>1</v>
      </c>
      <c r="K31" s="63">
        <v>0</v>
      </c>
      <c r="L31" s="63">
        <v>1</v>
      </c>
    </row>
    <row r="32" spans="1:12" x14ac:dyDescent="0.35">
      <c r="A32" s="63" t="s">
        <v>338</v>
      </c>
      <c r="B32" s="76" t="s">
        <v>3223</v>
      </c>
      <c r="C32" s="88">
        <v>3.35</v>
      </c>
      <c r="D32" s="88">
        <v>3.55</v>
      </c>
      <c r="E32" s="90" t="s">
        <v>3194</v>
      </c>
      <c r="F32" s="63">
        <v>132.077</v>
      </c>
      <c r="G32" s="63">
        <v>1</v>
      </c>
      <c r="H32" s="63">
        <v>1</v>
      </c>
      <c r="I32" s="91">
        <v>3.37</v>
      </c>
      <c r="J32" s="63">
        <v>1</v>
      </c>
      <c r="K32" s="63">
        <v>1</v>
      </c>
      <c r="L32" s="63">
        <v>1</v>
      </c>
    </row>
    <row r="33" spans="1:12" x14ac:dyDescent="0.35">
      <c r="A33" s="63" t="s">
        <v>434</v>
      </c>
      <c r="B33" s="76" t="s">
        <v>3224</v>
      </c>
      <c r="C33" s="88">
        <v>4.95</v>
      </c>
      <c r="D33" s="88">
        <v>5.3</v>
      </c>
      <c r="E33" s="90" t="s">
        <v>3194</v>
      </c>
      <c r="F33" s="63">
        <v>133.09700000000001</v>
      </c>
      <c r="G33" s="63">
        <v>1</v>
      </c>
      <c r="H33" s="63">
        <v>1</v>
      </c>
      <c r="J33" s="63">
        <v>1</v>
      </c>
      <c r="K33" s="63">
        <v>1</v>
      </c>
    </row>
    <row r="34" spans="1:12" x14ac:dyDescent="0.35">
      <c r="A34" s="63" t="s">
        <v>437</v>
      </c>
      <c r="B34" s="76" t="s">
        <v>3225</v>
      </c>
      <c r="C34" s="88">
        <v>3.7</v>
      </c>
      <c r="D34" s="88">
        <v>3.9</v>
      </c>
      <c r="E34" s="90" t="s">
        <v>3194</v>
      </c>
      <c r="F34" s="63">
        <v>176.10300000000001</v>
      </c>
      <c r="G34" s="63">
        <v>1</v>
      </c>
      <c r="H34" s="63">
        <v>1</v>
      </c>
      <c r="I34" s="91">
        <v>3.74</v>
      </c>
      <c r="J34" s="63">
        <v>1</v>
      </c>
      <c r="K34" s="63">
        <v>1</v>
      </c>
    </row>
    <row r="35" spans="1:12" x14ac:dyDescent="0.35">
      <c r="A35" s="63" t="s">
        <v>341</v>
      </c>
      <c r="B35" s="76" t="s">
        <v>3226</v>
      </c>
      <c r="C35" s="88">
        <v>3.65</v>
      </c>
      <c r="D35" s="88">
        <v>3.85</v>
      </c>
      <c r="E35" s="90" t="s">
        <v>3194</v>
      </c>
      <c r="F35" s="63">
        <v>118.06100000000001</v>
      </c>
      <c r="G35" s="63">
        <v>1</v>
      </c>
      <c r="H35" s="63">
        <v>1</v>
      </c>
      <c r="I35" s="91">
        <v>3.67</v>
      </c>
      <c r="J35" s="63">
        <v>1</v>
      </c>
      <c r="K35" s="63">
        <v>0</v>
      </c>
    </row>
    <row r="36" spans="1:12" x14ac:dyDescent="0.35">
      <c r="A36" s="63" t="s">
        <v>346</v>
      </c>
      <c r="B36" s="76" t="s">
        <v>3227</v>
      </c>
      <c r="C36" s="88">
        <v>3.6</v>
      </c>
      <c r="D36" s="88">
        <v>4</v>
      </c>
      <c r="E36" s="90" t="s">
        <v>3192</v>
      </c>
      <c r="F36" s="63">
        <v>171.006</v>
      </c>
      <c r="G36" s="63">
        <v>1</v>
      </c>
      <c r="H36" s="63">
        <v>1</v>
      </c>
      <c r="J36" s="63">
        <v>1</v>
      </c>
      <c r="K36" s="63">
        <v>1</v>
      </c>
    </row>
    <row r="37" spans="1:12" x14ac:dyDescent="0.35">
      <c r="A37" s="63" t="s">
        <v>3228</v>
      </c>
      <c r="B37" s="76" t="s">
        <v>3229</v>
      </c>
      <c r="C37" s="88">
        <v>3.7</v>
      </c>
      <c r="D37" s="88">
        <v>3.9</v>
      </c>
      <c r="E37" s="90" t="s">
        <v>3192</v>
      </c>
      <c r="F37" s="63">
        <v>145.01400000000001</v>
      </c>
      <c r="G37" s="63">
        <v>1</v>
      </c>
      <c r="H37" s="63">
        <v>1</v>
      </c>
      <c r="I37" s="91">
        <v>3.91</v>
      </c>
      <c r="J37" s="63">
        <v>1</v>
      </c>
      <c r="K37" s="63">
        <v>0</v>
      </c>
    </row>
    <row r="38" spans="1:12" x14ac:dyDescent="0.35">
      <c r="A38" s="63" t="s">
        <v>58</v>
      </c>
      <c r="B38" s="76" t="s">
        <v>3230</v>
      </c>
      <c r="C38" s="88">
        <v>3.5</v>
      </c>
      <c r="D38" s="88">
        <v>3.8</v>
      </c>
      <c r="E38" s="90" t="s">
        <v>3194</v>
      </c>
      <c r="F38" s="63">
        <v>148.06</v>
      </c>
      <c r="G38" s="63">
        <v>1</v>
      </c>
      <c r="H38" s="63">
        <v>1</v>
      </c>
      <c r="I38" s="91">
        <v>3.5390000000000001</v>
      </c>
      <c r="J38" s="63">
        <v>1</v>
      </c>
      <c r="K38" s="63">
        <v>1</v>
      </c>
    </row>
    <row r="39" spans="1:12" x14ac:dyDescent="0.35">
      <c r="A39" s="63" t="s">
        <v>62</v>
      </c>
      <c r="B39" s="76" t="s">
        <v>3231</v>
      </c>
      <c r="C39" s="88">
        <v>3.5</v>
      </c>
      <c r="D39" s="88">
        <v>3.75</v>
      </c>
      <c r="E39" s="90" t="s">
        <v>3194</v>
      </c>
      <c r="F39" s="63">
        <v>76.039299999999997</v>
      </c>
      <c r="G39" s="63">
        <v>1</v>
      </c>
      <c r="H39" s="63">
        <v>1</v>
      </c>
      <c r="J39" s="63">
        <v>1</v>
      </c>
      <c r="K39" s="63">
        <v>1</v>
      </c>
    </row>
    <row r="40" spans="1:12" x14ac:dyDescent="0.35">
      <c r="A40" s="63" t="s">
        <v>397</v>
      </c>
      <c r="B40" s="76" t="s">
        <v>3232</v>
      </c>
      <c r="C40" s="88">
        <v>4</v>
      </c>
      <c r="D40" s="88">
        <v>4.5</v>
      </c>
      <c r="E40" s="90" t="s">
        <v>3194</v>
      </c>
      <c r="F40" s="63">
        <v>508.00299999999999</v>
      </c>
      <c r="G40" s="63">
        <v>1</v>
      </c>
      <c r="H40" s="63">
        <v>1</v>
      </c>
      <c r="J40" s="63">
        <v>1</v>
      </c>
      <c r="K40" s="63">
        <v>0</v>
      </c>
    </row>
    <row r="41" spans="1:12" x14ac:dyDescent="0.35">
      <c r="A41" s="63" t="s">
        <v>397</v>
      </c>
      <c r="B41" s="76" t="s">
        <v>3232</v>
      </c>
      <c r="C41" s="88">
        <v>4</v>
      </c>
      <c r="D41" s="88">
        <v>4.5</v>
      </c>
      <c r="E41" s="90" t="s">
        <v>3192</v>
      </c>
      <c r="F41" s="63">
        <v>505.988</v>
      </c>
      <c r="G41" s="63">
        <v>1</v>
      </c>
      <c r="H41" s="63">
        <v>1</v>
      </c>
      <c r="J41" s="63">
        <v>1</v>
      </c>
      <c r="K41" s="63">
        <v>0</v>
      </c>
      <c r="L41" s="63">
        <v>1</v>
      </c>
    </row>
    <row r="42" spans="1:12" x14ac:dyDescent="0.35">
      <c r="A42" s="63" t="s">
        <v>3233</v>
      </c>
      <c r="B42" s="76" t="s">
        <v>3234</v>
      </c>
      <c r="C42" s="88">
        <v>3.8</v>
      </c>
      <c r="D42" s="88">
        <v>4.3</v>
      </c>
      <c r="E42" s="90" t="s">
        <v>3192</v>
      </c>
      <c r="F42" s="63">
        <v>179.06</v>
      </c>
      <c r="G42" s="63">
        <v>1</v>
      </c>
      <c r="J42" s="63">
        <v>1</v>
      </c>
      <c r="K42" s="63">
        <v>0</v>
      </c>
      <c r="L42" s="63">
        <v>1</v>
      </c>
    </row>
    <row r="43" spans="1:12" x14ac:dyDescent="0.35">
      <c r="A43" s="63" t="s">
        <v>135</v>
      </c>
      <c r="B43" s="76" t="s">
        <v>3235</v>
      </c>
      <c r="C43" s="88">
        <v>3.8</v>
      </c>
      <c r="D43" s="88">
        <v>4.3</v>
      </c>
      <c r="E43" s="90" t="s">
        <v>3192</v>
      </c>
      <c r="F43" s="63">
        <v>179.06</v>
      </c>
      <c r="G43" s="63">
        <v>1</v>
      </c>
      <c r="I43" s="91">
        <v>3.93</v>
      </c>
      <c r="J43" s="63">
        <v>1</v>
      </c>
      <c r="K43" s="63">
        <v>0</v>
      </c>
      <c r="L43" s="63">
        <v>1</v>
      </c>
    </row>
    <row r="44" spans="1:12" x14ac:dyDescent="0.35">
      <c r="A44" s="63" t="s">
        <v>425</v>
      </c>
      <c r="B44" s="76" t="s">
        <v>3236</v>
      </c>
      <c r="C44" s="88">
        <v>4</v>
      </c>
      <c r="D44" s="88">
        <v>5</v>
      </c>
      <c r="E44" s="90" t="s">
        <v>3192</v>
      </c>
      <c r="F44" s="63">
        <v>191.01</v>
      </c>
      <c r="G44" s="63">
        <v>1</v>
      </c>
      <c r="H44" s="63">
        <v>1</v>
      </c>
      <c r="J44" s="63">
        <v>1</v>
      </c>
      <c r="K44" s="63">
        <v>1</v>
      </c>
      <c r="L44" s="63">
        <v>1</v>
      </c>
    </row>
    <row r="45" spans="1:12" x14ac:dyDescent="0.35">
      <c r="A45" s="63" t="s">
        <v>372</v>
      </c>
      <c r="B45" s="76" t="s">
        <v>3237</v>
      </c>
      <c r="C45" s="88">
        <v>3</v>
      </c>
      <c r="D45" s="88">
        <v>3.5</v>
      </c>
      <c r="E45" s="90" t="s">
        <v>3194</v>
      </c>
      <c r="F45" s="63">
        <v>385.13</v>
      </c>
      <c r="G45" s="63">
        <v>1</v>
      </c>
      <c r="H45" s="63">
        <v>1</v>
      </c>
      <c r="J45" s="63">
        <v>1</v>
      </c>
      <c r="K45" s="63">
        <v>0</v>
      </c>
      <c r="L45" s="63">
        <v>1</v>
      </c>
    </row>
    <row r="46" spans="1:12" x14ac:dyDescent="0.35">
      <c r="A46" s="63" t="s">
        <v>102</v>
      </c>
      <c r="B46" s="76" t="s">
        <v>3238</v>
      </c>
      <c r="C46" s="88">
        <v>2.8</v>
      </c>
      <c r="D46" s="88">
        <v>3.3</v>
      </c>
      <c r="E46" s="90" t="s">
        <v>3192</v>
      </c>
      <c r="F46" s="63">
        <v>175.02</v>
      </c>
      <c r="G46" s="63">
        <v>1</v>
      </c>
      <c r="J46" s="63">
        <v>1</v>
      </c>
      <c r="K46" s="63">
        <v>0</v>
      </c>
      <c r="L46" s="63">
        <v>1</v>
      </c>
    </row>
    <row r="47" spans="1:12" x14ac:dyDescent="0.35">
      <c r="A47" s="63" t="s">
        <v>3239</v>
      </c>
      <c r="B47" s="76" t="s">
        <v>3240</v>
      </c>
      <c r="C47" s="88">
        <v>2.9</v>
      </c>
      <c r="D47" s="88">
        <v>3.5</v>
      </c>
      <c r="E47" s="90" t="s">
        <v>3192</v>
      </c>
      <c r="F47" s="63">
        <v>181.072</v>
      </c>
      <c r="G47" s="63">
        <v>1</v>
      </c>
      <c r="H47" s="63">
        <v>1</v>
      </c>
      <c r="J47" s="63">
        <v>1</v>
      </c>
      <c r="K47" s="63">
        <v>0</v>
      </c>
      <c r="L47" s="63">
        <v>1</v>
      </c>
    </row>
    <row r="48" spans="1:12" x14ac:dyDescent="0.35">
      <c r="A48" s="63" t="s">
        <v>3241</v>
      </c>
      <c r="B48" s="76" t="s">
        <v>3242</v>
      </c>
      <c r="C48" s="88">
        <v>3.05</v>
      </c>
      <c r="D48" s="88">
        <v>3.25</v>
      </c>
      <c r="E48" s="90" t="s">
        <v>3192</v>
      </c>
      <c r="F48" s="63">
        <v>195.05099999999999</v>
      </c>
      <c r="G48" s="63">
        <v>1</v>
      </c>
      <c r="H48" s="63">
        <v>1</v>
      </c>
      <c r="I48" s="91">
        <v>3.18</v>
      </c>
      <c r="J48" s="63">
        <v>1</v>
      </c>
      <c r="K48" s="63">
        <v>1</v>
      </c>
      <c r="L48" s="63">
        <v>1</v>
      </c>
    </row>
    <row r="49" spans="1:12" x14ac:dyDescent="0.35">
      <c r="A49" s="63" t="s">
        <v>349</v>
      </c>
      <c r="B49" s="76" t="s">
        <v>3243</v>
      </c>
      <c r="C49" s="88">
        <v>3.6</v>
      </c>
      <c r="D49" s="88">
        <v>4</v>
      </c>
      <c r="E49" s="90" t="s">
        <v>3192</v>
      </c>
      <c r="F49" s="63">
        <v>193.035</v>
      </c>
      <c r="G49" s="63">
        <v>1</v>
      </c>
      <c r="H49" s="63">
        <v>1</v>
      </c>
      <c r="I49" s="91">
        <v>3.9</v>
      </c>
      <c r="J49" s="63">
        <v>1</v>
      </c>
      <c r="K49" s="63">
        <v>0</v>
      </c>
      <c r="L49" s="63">
        <v>1</v>
      </c>
    </row>
    <row r="50" spans="1:12" x14ac:dyDescent="0.35">
      <c r="A50" s="63" t="s">
        <v>3244</v>
      </c>
      <c r="B50" s="76" t="s">
        <v>3245</v>
      </c>
      <c r="C50" s="88">
        <v>0.8</v>
      </c>
      <c r="D50" s="88">
        <v>1.1000000000000001</v>
      </c>
      <c r="E50" s="90" t="s">
        <v>3194</v>
      </c>
      <c r="F50" s="63">
        <v>466.31599999999997</v>
      </c>
      <c r="G50" s="63">
        <v>1</v>
      </c>
      <c r="H50" s="63">
        <v>1</v>
      </c>
      <c r="J50" s="63">
        <v>1</v>
      </c>
      <c r="K50" s="63">
        <v>1</v>
      </c>
      <c r="L50" s="63">
        <v>1</v>
      </c>
    </row>
    <row r="51" spans="1:12" x14ac:dyDescent="0.35">
      <c r="A51" s="63" t="s">
        <v>354</v>
      </c>
      <c r="B51" s="76" t="s">
        <v>3246</v>
      </c>
      <c r="C51" s="88">
        <v>3.3</v>
      </c>
      <c r="D51" s="88">
        <v>3.7</v>
      </c>
      <c r="E51" s="90" t="s">
        <v>3194</v>
      </c>
      <c r="F51" s="63">
        <v>308.09100000000001</v>
      </c>
      <c r="G51" s="63">
        <v>1</v>
      </c>
      <c r="H51" s="63">
        <v>1</v>
      </c>
      <c r="J51" s="63">
        <v>1</v>
      </c>
      <c r="K51" s="63">
        <v>1</v>
      </c>
      <c r="L51" s="63">
        <v>1</v>
      </c>
    </row>
    <row r="52" spans="1:12" x14ac:dyDescent="0.35">
      <c r="A52" s="63" t="s">
        <v>3247</v>
      </c>
      <c r="B52" s="76" t="s">
        <v>3248</v>
      </c>
      <c r="C52" s="88">
        <v>3.3</v>
      </c>
      <c r="D52" s="88">
        <v>3.7</v>
      </c>
      <c r="E52" s="90" t="s">
        <v>3194</v>
      </c>
      <c r="F52" s="63">
        <v>258.11</v>
      </c>
      <c r="G52" s="63">
        <v>1</v>
      </c>
      <c r="H52" s="63">
        <v>1</v>
      </c>
      <c r="J52" s="63">
        <v>1</v>
      </c>
      <c r="K52" s="63">
        <v>0</v>
      </c>
      <c r="L52" s="63">
        <v>1</v>
      </c>
    </row>
    <row r="53" spans="1:12" x14ac:dyDescent="0.35">
      <c r="A53" s="63" t="s">
        <v>3249</v>
      </c>
      <c r="B53" s="76" t="s">
        <v>3250</v>
      </c>
      <c r="C53" s="88">
        <v>3.7</v>
      </c>
      <c r="D53" s="88">
        <v>4</v>
      </c>
      <c r="E53" s="90" t="s">
        <v>3192</v>
      </c>
      <c r="F53" s="63">
        <v>347.04</v>
      </c>
      <c r="G53" s="63">
        <v>1</v>
      </c>
      <c r="H53" s="63">
        <v>1</v>
      </c>
      <c r="J53" s="63">
        <v>1</v>
      </c>
      <c r="K53" s="63">
        <v>0</v>
      </c>
      <c r="L53" s="63">
        <v>1</v>
      </c>
    </row>
    <row r="54" spans="1:12" x14ac:dyDescent="0.35">
      <c r="A54" s="63" t="s">
        <v>375</v>
      </c>
      <c r="B54" s="76" t="s">
        <v>3251</v>
      </c>
      <c r="C54" s="88">
        <v>3.4</v>
      </c>
      <c r="D54" s="88">
        <v>3.7</v>
      </c>
      <c r="E54" s="90" t="s">
        <v>3194</v>
      </c>
      <c r="F54" s="63">
        <v>664.11599999999999</v>
      </c>
      <c r="G54" s="63">
        <v>1</v>
      </c>
      <c r="H54" s="63">
        <v>1</v>
      </c>
      <c r="J54" s="63">
        <v>1</v>
      </c>
      <c r="K54" s="63">
        <v>1</v>
      </c>
      <c r="L54" s="63">
        <v>1</v>
      </c>
    </row>
    <row r="55" spans="1:12" x14ac:dyDescent="0.35">
      <c r="A55" s="63" t="s">
        <v>375</v>
      </c>
      <c r="B55" s="76" t="s">
        <v>3251</v>
      </c>
      <c r="C55" s="88">
        <v>3.4</v>
      </c>
      <c r="D55" s="88">
        <v>3.7</v>
      </c>
      <c r="E55" s="90" t="s">
        <v>3192</v>
      </c>
      <c r="F55" s="63">
        <v>662.10199999999998</v>
      </c>
      <c r="G55" s="63">
        <v>1</v>
      </c>
      <c r="H55" s="63">
        <v>1</v>
      </c>
      <c r="J55" s="63">
        <v>1</v>
      </c>
      <c r="K55" s="63">
        <v>0</v>
      </c>
      <c r="L55" s="63">
        <v>1</v>
      </c>
    </row>
    <row r="56" spans="1:12" x14ac:dyDescent="0.35">
      <c r="A56" s="63" t="s">
        <v>3252</v>
      </c>
      <c r="B56" s="76" t="s">
        <v>3253</v>
      </c>
      <c r="C56" s="88">
        <v>3.25</v>
      </c>
      <c r="D56" s="88">
        <v>3.55</v>
      </c>
      <c r="E56" s="90" t="s">
        <v>3194</v>
      </c>
      <c r="F56" s="63">
        <v>666.13199999999995</v>
      </c>
      <c r="G56" s="63">
        <v>1</v>
      </c>
      <c r="H56" s="63">
        <v>1</v>
      </c>
      <c r="J56" s="63">
        <v>1</v>
      </c>
      <c r="K56" s="63">
        <v>1</v>
      </c>
      <c r="L56" s="63">
        <v>1</v>
      </c>
    </row>
    <row r="57" spans="1:12" x14ac:dyDescent="0.35">
      <c r="A57" s="63" t="s">
        <v>3252</v>
      </c>
      <c r="B57" s="76" t="s">
        <v>3253</v>
      </c>
      <c r="C57" s="88">
        <v>3.25</v>
      </c>
      <c r="D57" s="88">
        <v>3.55</v>
      </c>
      <c r="E57" s="90" t="s">
        <v>3192</v>
      </c>
      <c r="F57" s="63">
        <v>664.11699999999996</v>
      </c>
      <c r="G57" s="63">
        <v>1</v>
      </c>
      <c r="H57" s="63">
        <v>1</v>
      </c>
      <c r="J57" s="63">
        <v>1</v>
      </c>
      <c r="K57" s="63">
        <v>1</v>
      </c>
      <c r="L57" s="63">
        <v>1</v>
      </c>
    </row>
    <row r="58" spans="1:12" x14ac:dyDescent="0.35">
      <c r="A58" s="63" t="s">
        <v>343</v>
      </c>
      <c r="B58" s="76" t="s">
        <v>3254</v>
      </c>
      <c r="C58" s="88">
        <v>2.7</v>
      </c>
      <c r="D58" s="88">
        <v>3.05</v>
      </c>
      <c r="E58" s="90" t="s">
        <v>3192</v>
      </c>
      <c r="F58" s="63">
        <v>784.15</v>
      </c>
      <c r="G58" s="63">
        <v>1</v>
      </c>
      <c r="J58" s="63">
        <v>1</v>
      </c>
      <c r="K58" s="63">
        <v>0</v>
      </c>
      <c r="L58" s="63">
        <v>1</v>
      </c>
    </row>
    <row r="59" spans="1:12" ht="13.75" customHeight="1" x14ac:dyDescent="0.35">
      <c r="A59" s="63" t="s">
        <v>327</v>
      </c>
      <c r="B59" s="76" t="s">
        <v>3255</v>
      </c>
      <c r="C59" s="88">
        <v>2.75</v>
      </c>
      <c r="D59" s="88">
        <v>3.2</v>
      </c>
      <c r="E59" s="90" t="s">
        <v>3194</v>
      </c>
      <c r="F59" s="63">
        <v>162.11199999999999</v>
      </c>
      <c r="G59" s="63">
        <v>1</v>
      </c>
      <c r="J59" s="63">
        <v>1</v>
      </c>
      <c r="K59" s="63">
        <v>1</v>
      </c>
      <c r="L59" s="63">
        <v>0</v>
      </c>
    </row>
    <row r="60" spans="1:12" ht="13.75" customHeight="1" x14ac:dyDescent="0.35">
      <c r="A60" s="63" t="s">
        <v>324</v>
      </c>
      <c r="B60" s="76" t="s">
        <v>3256</v>
      </c>
      <c r="C60" s="88">
        <v>2.2000000000000002</v>
      </c>
      <c r="D60" s="88">
        <v>2.5499999999999998</v>
      </c>
      <c r="E60" s="90" t="s">
        <v>3194</v>
      </c>
      <c r="F60" s="63">
        <v>204.12299999999999</v>
      </c>
      <c r="G60" s="63">
        <v>1</v>
      </c>
      <c r="H60" s="63">
        <v>1</v>
      </c>
      <c r="I60" s="91">
        <v>2.319</v>
      </c>
      <c r="J60" s="63">
        <v>1</v>
      </c>
      <c r="K60" s="63">
        <v>0</v>
      </c>
      <c r="L60" s="63">
        <v>1</v>
      </c>
    </row>
    <row r="61" spans="1:12" ht="13.75" customHeight="1" x14ac:dyDescent="0.35">
      <c r="A61" s="63" t="s">
        <v>3257</v>
      </c>
      <c r="B61" s="76" t="s">
        <v>3258</v>
      </c>
      <c r="C61" s="88">
        <v>0.45</v>
      </c>
      <c r="D61" s="88">
        <v>0.65</v>
      </c>
      <c r="E61" s="90" t="s">
        <v>3194</v>
      </c>
      <c r="F61" s="63">
        <v>400.34199999999998</v>
      </c>
      <c r="G61" s="63">
        <v>1</v>
      </c>
      <c r="J61" s="63">
        <v>1</v>
      </c>
      <c r="K61" s="63">
        <v>0</v>
      </c>
      <c r="L61" s="63">
        <v>1</v>
      </c>
    </row>
    <row r="62" spans="1:12" x14ac:dyDescent="0.35">
      <c r="A62" s="63" t="s">
        <v>3259</v>
      </c>
      <c r="B62" s="76" t="s">
        <v>3260</v>
      </c>
      <c r="C62" s="88">
        <v>4</v>
      </c>
      <c r="D62" s="88">
        <v>4.3</v>
      </c>
      <c r="E62" s="90" t="s">
        <v>3192</v>
      </c>
      <c r="F62" s="63">
        <v>402.995</v>
      </c>
      <c r="G62" s="63">
        <v>1</v>
      </c>
      <c r="J62" s="63">
        <v>1</v>
      </c>
      <c r="K62" s="63">
        <v>0</v>
      </c>
      <c r="L62" s="63">
        <v>1</v>
      </c>
    </row>
    <row r="63" spans="1:12" x14ac:dyDescent="0.35">
      <c r="A63" s="63" t="s">
        <v>408</v>
      </c>
      <c r="B63" s="76" t="s">
        <v>3261</v>
      </c>
      <c r="C63" s="88">
        <v>3.6</v>
      </c>
      <c r="D63" s="88">
        <v>4</v>
      </c>
      <c r="E63" s="90" t="s">
        <v>3192</v>
      </c>
      <c r="F63" s="63">
        <v>323.029</v>
      </c>
      <c r="G63" s="63">
        <v>1</v>
      </c>
      <c r="H63" s="63">
        <v>1</v>
      </c>
      <c r="J63" s="63">
        <v>1</v>
      </c>
      <c r="K63" s="63">
        <v>0</v>
      </c>
      <c r="L63" s="63">
        <v>1</v>
      </c>
    </row>
    <row r="64" spans="1:12" x14ac:dyDescent="0.35">
      <c r="A64" s="63" t="s">
        <v>3262</v>
      </c>
      <c r="B64" s="76" t="s">
        <v>3263</v>
      </c>
      <c r="C64" s="88">
        <v>2.6</v>
      </c>
      <c r="D64" s="88">
        <v>2.9</v>
      </c>
      <c r="E64" s="90" t="s">
        <v>3192</v>
      </c>
      <c r="F64" s="63">
        <v>167.02099999999999</v>
      </c>
      <c r="G64" s="63">
        <v>1</v>
      </c>
      <c r="J64" s="63">
        <v>1</v>
      </c>
      <c r="K64" s="63">
        <v>0</v>
      </c>
      <c r="L64" s="63">
        <v>1</v>
      </c>
    </row>
    <row r="65" spans="1:13" x14ac:dyDescent="0.35">
      <c r="A65" s="63" t="s">
        <v>352</v>
      </c>
      <c r="B65" s="76" t="s">
        <v>3264</v>
      </c>
      <c r="C65" s="88">
        <v>4.5</v>
      </c>
      <c r="D65" s="88">
        <v>5</v>
      </c>
      <c r="E65" s="90" t="s">
        <v>3192</v>
      </c>
      <c r="F65" s="63">
        <v>579.02700000000004</v>
      </c>
      <c r="G65" s="63">
        <v>1</v>
      </c>
      <c r="H65" s="63">
        <v>1</v>
      </c>
      <c r="J65" s="63">
        <v>1</v>
      </c>
      <c r="K65" s="63">
        <v>0</v>
      </c>
      <c r="L65" s="63">
        <v>1</v>
      </c>
    </row>
    <row r="66" spans="1:13" x14ac:dyDescent="0.35">
      <c r="A66" s="63" t="s">
        <v>363</v>
      </c>
      <c r="B66" s="76" t="s">
        <v>3265</v>
      </c>
      <c r="C66" s="88">
        <v>1</v>
      </c>
      <c r="D66" s="88">
        <v>1.3</v>
      </c>
      <c r="E66" s="90" t="s">
        <v>3192</v>
      </c>
      <c r="F66" s="63">
        <v>103.040015</v>
      </c>
      <c r="G66" s="63">
        <v>1</v>
      </c>
      <c r="H66" s="63">
        <v>1</v>
      </c>
      <c r="J66" s="63">
        <v>0</v>
      </c>
    </row>
    <row r="67" spans="1:13" x14ac:dyDescent="0.35">
      <c r="A67" s="63" t="s">
        <v>432</v>
      </c>
      <c r="B67" s="76" t="s">
        <v>3266</v>
      </c>
      <c r="C67" s="88">
        <v>2.31</v>
      </c>
      <c r="D67" s="88">
        <v>2.62</v>
      </c>
      <c r="E67" s="90" t="s">
        <v>3194</v>
      </c>
      <c r="F67" s="63">
        <v>209.09200000000001</v>
      </c>
      <c r="G67" s="63">
        <v>1</v>
      </c>
      <c r="H67" s="63">
        <v>1</v>
      </c>
      <c r="I67" s="91">
        <v>2.36</v>
      </c>
      <c r="J67" s="63">
        <v>1</v>
      </c>
      <c r="K67" s="63">
        <v>1</v>
      </c>
      <c r="L67" s="63">
        <v>0</v>
      </c>
    </row>
    <row r="68" spans="1:13" x14ac:dyDescent="0.35">
      <c r="A68" s="63" t="s">
        <v>360</v>
      </c>
      <c r="B68" s="76" t="s">
        <v>3267</v>
      </c>
      <c r="C68" s="88">
        <v>1.94</v>
      </c>
      <c r="D68" s="88">
        <v>2.39</v>
      </c>
      <c r="E68" s="90" t="s">
        <v>3194</v>
      </c>
      <c r="F68" s="63">
        <v>218.13900000000001</v>
      </c>
      <c r="G68" s="63">
        <v>1</v>
      </c>
      <c r="H68" s="63">
        <v>1</v>
      </c>
      <c r="J68" s="63">
        <v>1</v>
      </c>
      <c r="K68" s="63">
        <v>0</v>
      </c>
      <c r="L68" s="63">
        <v>0</v>
      </c>
    </row>
    <row r="69" spans="1:13" x14ac:dyDescent="0.35">
      <c r="A69" s="63" t="s">
        <v>3268</v>
      </c>
      <c r="B69" s="76" t="s">
        <v>3269</v>
      </c>
      <c r="C69" s="88">
        <v>1.4</v>
      </c>
      <c r="D69" s="88">
        <v>2.2000000000000002</v>
      </c>
      <c r="E69" s="90" t="s">
        <v>3194</v>
      </c>
      <c r="F69" s="63">
        <v>246.16998467280999</v>
      </c>
      <c r="G69" s="63">
        <v>1</v>
      </c>
      <c r="H69" s="63">
        <v>1</v>
      </c>
      <c r="J69" s="63">
        <v>1</v>
      </c>
      <c r="K69" s="63">
        <v>1</v>
      </c>
      <c r="L69" s="63">
        <v>0</v>
      </c>
      <c r="M69" s="61" t="s">
        <v>3270</v>
      </c>
    </row>
    <row r="70" spans="1:13" x14ac:dyDescent="0.35">
      <c r="A70" s="63" t="s">
        <v>366</v>
      </c>
      <c r="B70" s="76" t="s">
        <v>3271</v>
      </c>
      <c r="C70" s="88">
        <v>0.21</v>
      </c>
      <c r="D70" s="88">
        <v>0.73</v>
      </c>
      <c r="E70" s="90" t="s">
        <v>3192</v>
      </c>
      <c r="F70" s="63">
        <v>129.05500000000001</v>
      </c>
      <c r="G70" s="63">
        <v>1</v>
      </c>
      <c r="H70" s="63">
        <v>1</v>
      </c>
      <c r="J70" s="63">
        <v>0</v>
      </c>
      <c r="M70" s="61" t="s">
        <v>3272</v>
      </c>
    </row>
    <row r="71" spans="1:13" x14ac:dyDescent="0.35">
      <c r="A71" s="63" t="s">
        <v>3273</v>
      </c>
      <c r="B71" s="76" t="s">
        <v>3274</v>
      </c>
      <c r="C71" s="88">
        <v>2.21</v>
      </c>
      <c r="D71" s="88">
        <v>2.56</v>
      </c>
      <c r="E71" s="90" t="s">
        <v>3194</v>
      </c>
      <c r="F71" s="63">
        <v>262.16500000000002</v>
      </c>
      <c r="G71" s="63">
        <v>1</v>
      </c>
      <c r="H71" s="63">
        <v>1</v>
      </c>
      <c r="J71" s="63">
        <v>1</v>
      </c>
      <c r="K71" s="63">
        <v>0</v>
      </c>
      <c r="L71" s="63">
        <v>0</v>
      </c>
    </row>
    <row r="72" spans="1:13" x14ac:dyDescent="0.35">
      <c r="A72" s="63" t="s">
        <v>3275</v>
      </c>
      <c r="B72" s="76" t="s">
        <v>3276</v>
      </c>
      <c r="C72" s="88">
        <v>0.27</v>
      </c>
      <c r="D72" s="88">
        <v>0.87</v>
      </c>
      <c r="E72" s="90" t="s">
        <v>3192</v>
      </c>
      <c r="F72" s="63">
        <v>117.05500000000001</v>
      </c>
      <c r="G72" s="63">
        <v>1</v>
      </c>
      <c r="H72" s="63">
        <v>1</v>
      </c>
      <c r="J72" s="63">
        <v>1</v>
      </c>
      <c r="K72" s="63">
        <v>1</v>
      </c>
    </row>
    <row r="73" spans="1:13" x14ac:dyDescent="0.35">
      <c r="A73" s="63" t="s">
        <v>3277</v>
      </c>
      <c r="B73" s="76" t="s">
        <v>3278</v>
      </c>
      <c r="C73" s="88">
        <v>1.4</v>
      </c>
      <c r="D73" s="88">
        <v>2.1</v>
      </c>
      <c r="E73" s="90" t="s">
        <v>3192</v>
      </c>
      <c r="F73" s="63">
        <v>89.023417598939403</v>
      </c>
      <c r="G73" s="63">
        <v>1</v>
      </c>
      <c r="H73" s="63">
        <v>1</v>
      </c>
      <c r="J73" s="63">
        <v>0</v>
      </c>
    </row>
    <row r="74" spans="1:13" x14ac:dyDescent="0.35">
      <c r="A74" s="63" t="s">
        <v>3279</v>
      </c>
      <c r="B74" s="76" t="s">
        <v>3280</v>
      </c>
      <c r="C74" s="88">
        <v>4.1500000000000004</v>
      </c>
      <c r="D74" s="88">
        <v>4.45</v>
      </c>
      <c r="E74" s="90" t="s">
        <v>3192</v>
      </c>
      <c r="F74" s="63">
        <v>168.98974811968901</v>
      </c>
      <c r="G74" s="63">
        <v>1</v>
      </c>
      <c r="H74" s="63">
        <v>1</v>
      </c>
      <c r="J74" s="63">
        <v>1</v>
      </c>
      <c r="K74" s="63">
        <v>0</v>
      </c>
      <c r="L74" s="63">
        <v>0</v>
      </c>
    </row>
    <row r="75" spans="1:13" x14ac:dyDescent="0.35">
      <c r="A75" s="63" t="s">
        <v>3281</v>
      </c>
      <c r="B75" s="76" t="s">
        <v>3282</v>
      </c>
      <c r="C75" s="88">
        <v>0.4</v>
      </c>
      <c r="D75" s="88">
        <v>0.6</v>
      </c>
      <c r="E75" s="90" t="s">
        <v>3192</v>
      </c>
      <c r="F75" s="63">
        <v>115.040067663079</v>
      </c>
      <c r="G75" s="63">
        <v>1</v>
      </c>
      <c r="H75" s="63">
        <v>1</v>
      </c>
      <c r="J75" s="63">
        <v>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52A95C82B33E146BE3B3E56A7B4AF79" ma:contentTypeVersion="18" ma:contentTypeDescription="Skapa ett nytt dokument." ma:contentTypeScope="" ma:versionID="6f9fe5b7dfb2e93d252f7f8e38ac9a8e">
  <xsd:schema xmlns:xsd="http://www.w3.org/2001/XMLSchema" xmlns:xs="http://www.w3.org/2001/XMLSchema" xmlns:p="http://schemas.microsoft.com/office/2006/metadata/properties" xmlns:ns2="34f89425-882e-4723-9030-caacf0a3b58f" xmlns:ns3="760d6718-f392-44f7-82fa-d969257e7c7f" targetNamespace="http://schemas.microsoft.com/office/2006/metadata/properties" ma:root="true" ma:fieldsID="b067d2f206f3ff6f76ca1c814961e030" ns2:_="" ns3:_="">
    <xsd:import namespace="34f89425-882e-4723-9030-caacf0a3b58f"/>
    <xsd:import namespace="760d6718-f392-44f7-82fa-d969257e7c7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89425-882e-4723-9030-caacf0a3b5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Bildmarkeringar" ma:readOnly="false" ma:fieldId="{5cf76f15-5ced-4ddc-b409-7134ff3c332f}" ma:taxonomyMulti="true" ma:sspId="efd87c23-3b26-4c21-8b68-2b726711386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0d6718-f392-44f7-82fa-d969257e7c7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ac922a1-242f-4c2c-b25c-9d45af74582e}" ma:internalName="TaxCatchAll" ma:showField="CatchAllData" ma:web="760d6718-f392-44f7-82fa-d969257e7c7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f89425-882e-4723-9030-caacf0a3b58f">
      <Terms xmlns="http://schemas.microsoft.com/office/infopath/2007/PartnerControls"/>
    </lcf76f155ced4ddcb4097134ff3c332f>
    <TaxCatchAll xmlns="760d6718-f392-44f7-82fa-d969257e7c7f" xsi:nil="true"/>
  </documentManagement>
</p:properties>
</file>

<file path=customXml/itemProps1.xml><?xml version="1.0" encoding="utf-8"?>
<ds:datastoreItem xmlns:ds="http://schemas.openxmlformats.org/officeDocument/2006/customXml" ds:itemID="{E7C03C05-7353-497D-B68E-319D018F5A81}"/>
</file>

<file path=customXml/itemProps2.xml><?xml version="1.0" encoding="utf-8"?>
<ds:datastoreItem xmlns:ds="http://schemas.openxmlformats.org/officeDocument/2006/customXml" ds:itemID="{932E2731-9C15-42E0-BAA7-A5EED4604DA9}"/>
</file>

<file path=customXml/itemProps3.xml><?xml version="1.0" encoding="utf-8"?>
<ds:datastoreItem xmlns:ds="http://schemas.openxmlformats.org/officeDocument/2006/customXml" ds:itemID="{40A1F33D-6DED-449F-9E59-8201FE85236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Table 1</vt:lpstr>
      <vt:lpstr>Table 2</vt:lpstr>
      <vt:lpstr>Table 3</vt:lpstr>
      <vt:lpstr>Table 4</vt:lpstr>
      <vt:lpstr>Table 5</vt:lpstr>
      <vt:lpstr>Table 6</vt:lpstr>
      <vt:lpstr>Table 7</vt:lpstr>
      <vt:lpstr>Table 8</vt:lpstr>
      <vt:lpstr>Table 9</vt:lpstr>
      <vt:lpstr>Table 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Roland Nilsson</dc:creator>
  <cp:lastModifiedBy>Roland Nilsson</cp:lastModifiedBy>
  <dcterms:created xsi:type="dcterms:W3CDTF">2015-06-05T18:17:20Z</dcterms:created>
  <dcterms:modified xsi:type="dcterms:W3CDTF">2024-07-18T13:59:54Z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0x010100952A95C82B33E146BE3B3E56A7B4AF79</vt:lpwstr>
  </property>
</Properties>
</file>