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5125" windowHeight="12000" tabRatio="734" firstSheet="1" activeTab="3"/>
  </bookViews>
  <sheets>
    <sheet name="Fig 2a-c gcg &amp; sst vs ins cont" sheetId="3" r:id="rId1"/>
    <sheet name="Fig 2d-e sst &amp; gcg secretion CC" sheetId="5" r:id="rId2"/>
    <sheet name="Fig 2g d cell Vm at 1G" sheetId="8" r:id="rId3"/>
    <sheet name="Fig 2h-i sst &amp; gcg in MFQ" sheetId="7" r:id="rId4"/>
    <sheet name="Fig 2j sst in CBX" sheetId="9" r:id="rId5"/>
    <sheet name="Fig 2k-l sst &amp; gcg CBX MFQ CC" sheetId="10" r:id="rId6"/>
    <sheet name="Fig 2m-n sst &amp; gcg in MFQ NOD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7" l="1"/>
  <c r="E32" i="7"/>
  <c r="E33" i="7"/>
  <c r="E34" i="7"/>
  <c r="E35" i="7"/>
  <c r="E36" i="7"/>
  <c r="E37" i="7"/>
  <c r="E41" i="7"/>
  <c r="D31" i="7"/>
  <c r="D32" i="7"/>
  <c r="D33" i="7"/>
  <c r="D34" i="7"/>
  <c r="D35" i="7"/>
  <c r="D36" i="7"/>
  <c r="D37" i="7"/>
  <c r="D41" i="7"/>
  <c r="E40" i="7"/>
  <c r="D40" i="7"/>
  <c r="E39" i="7"/>
  <c r="D39" i="7"/>
  <c r="E19" i="7"/>
  <c r="E20" i="7"/>
  <c r="E21" i="7"/>
  <c r="E22" i="7"/>
  <c r="E23" i="7"/>
  <c r="E24" i="7"/>
  <c r="E25" i="7"/>
  <c r="E29" i="7"/>
  <c r="D19" i="7"/>
  <c r="D20" i="7"/>
  <c r="D21" i="7"/>
  <c r="D22" i="7"/>
  <c r="D23" i="7"/>
  <c r="D24" i="7"/>
  <c r="D25" i="7"/>
  <c r="D29" i="7"/>
  <c r="E28" i="7"/>
  <c r="D28" i="7"/>
  <c r="E27" i="7"/>
  <c r="D27" i="7"/>
  <c r="E34" i="5"/>
  <c r="D34" i="5"/>
  <c r="E33" i="5"/>
  <c r="D33" i="5"/>
  <c r="E32" i="5"/>
  <c r="D32" i="5"/>
  <c r="E23" i="5"/>
  <c r="E25" i="5"/>
  <c r="E24" i="5"/>
  <c r="D25" i="5"/>
  <c r="D24" i="5"/>
  <c r="D23" i="5"/>
  <c r="D27" i="5"/>
  <c r="E31" i="5"/>
  <c r="D31" i="5"/>
  <c r="E30" i="5"/>
  <c r="D30" i="5"/>
  <c r="E29" i="5"/>
  <c r="D29" i="5"/>
  <c r="E28" i="5"/>
  <c r="D28" i="5"/>
  <c r="E27" i="5"/>
  <c r="E22" i="5"/>
  <c r="D22" i="5"/>
  <c r="E21" i="5"/>
  <c r="D21" i="5"/>
  <c r="E20" i="5"/>
  <c r="D20" i="5"/>
  <c r="E19" i="5"/>
  <c r="D19" i="5"/>
  <c r="E18" i="5"/>
  <c r="D18" i="5"/>
</calcChain>
</file>

<file path=xl/sharedStrings.xml><?xml version="1.0" encoding="utf-8"?>
<sst xmlns="http://schemas.openxmlformats.org/spreadsheetml/2006/main" count="192" uniqueCount="62">
  <si>
    <t>Supernatant</t>
  </si>
  <si>
    <t>Glucagon (pg/islet)</t>
  </si>
  <si>
    <t>Content</t>
  </si>
  <si>
    <t>Glucagon (pg/islet/hr)</t>
  </si>
  <si>
    <t>Somatostatin (fmol/islet/hr)</t>
  </si>
  <si>
    <t>Somatostatin (fmol/islet)</t>
  </si>
  <si>
    <t>% of content</t>
  </si>
  <si>
    <t>mean</t>
  </si>
  <si>
    <t>sem</t>
  </si>
  <si>
    <t>n</t>
  </si>
  <si>
    <t>insulin content (ng/islet)</t>
  </si>
  <si>
    <t>glucagon secretion (% of content)</t>
  </si>
  <si>
    <t>somatostatin secretion (% of content)</t>
  </si>
  <si>
    <t>se</t>
  </si>
  <si>
    <t>Ctrl 1G-1</t>
    <phoneticPr fontId="6" type="noConversion"/>
  </si>
  <si>
    <t>Ctrl 1G-2</t>
  </si>
  <si>
    <t>Ctrl 1G-3</t>
  </si>
  <si>
    <t>Ctrl 1G-4</t>
  </si>
  <si>
    <t>Ctrl 1G-5</t>
  </si>
  <si>
    <t>Cytokine 1G-1</t>
    <phoneticPr fontId="6" type="noConversion"/>
  </si>
  <si>
    <t>Cytokine 1G-2</t>
  </si>
  <si>
    <t>Cytokine 1G-3</t>
  </si>
  <si>
    <t>Cytokine 1G-4</t>
  </si>
  <si>
    <t>Cytokine 1G-5</t>
  </si>
  <si>
    <t>Glucagon (%)</t>
    <phoneticPr fontId="5" type="noConversion"/>
  </si>
  <si>
    <t>Somatostatin (%)</t>
    <phoneticPr fontId="5" type="noConversion"/>
  </si>
  <si>
    <t>Ctrl 1G-1</t>
  </si>
  <si>
    <t>Cytokine 1G-1</t>
  </si>
  <si>
    <t>glucose (mM)</t>
  </si>
  <si>
    <t>Control/CC</t>
  </si>
  <si>
    <t>control</t>
  </si>
  <si>
    <t>CC</t>
  </si>
  <si>
    <t xml:space="preserve">Glucose (mM) </t>
  </si>
  <si>
    <r>
      <t>MFQ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M)</t>
    </r>
  </si>
  <si>
    <t>Cotent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</si>
  <si>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</si>
  <si>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</si>
  <si>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</si>
  <si>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</si>
  <si>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</si>
  <si>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</si>
  <si>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</si>
  <si>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Glucagon</t>
    <phoneticPr fontId="0" type="noConversion"/>
  </si>
  <si>
    <t>Somatostatin</t>
    <phoneticPr fontId="0" type="noConversion"/>
  </si>
  <si>
    <t>Control</t>
  </si>
  <si>
    <t>1G</t>
  </si>
  <si>
    <t>1G + 100 μM CBX</t>
  </si>
  <si>
    <t>SST secretiion % of content</t>
  </si>
  <si>
    <t>replicate 8</t>
  </si>
  <si>
    <t>replicate 9</t>
  </si>
  <si>
    <t>replicate 10</t>
  </si>
  <si>
    <t>replicate 11</t>
  </si>
  <si>
    <t>replicate 12</t>
  </si>
  <si>
    <t>replicate 13</t>
  </si>
  <si>
    <t>replicate 14</t>
  </si>
  <si>
    <t>1G+CC</t>
  </si>
  <si>
    <t>1G+CC+CBX</t>
  </si>
  <si>
    <t>1G+CC+MFQ</t>
  </si>
  <si>
    <t>Glucagon  secretiion % of content</t>
  </si>
  <si>
    <t>1 G</t>
  </si>
  <si>
    <t>1 G + 1 μM MFQ</t>
  </si>
  <si>
    <t>Glucagon secretiion % of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</si>
</sst>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202124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Symbol"/>
      <family val="1"/>
      <charset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/>
    <xf numFmtId="0" fontId="3" fillId="0" borderId="0" xfId="2">
      <alignment vertical="center"/>
    </xf>
    <xf numFmtId="0" fontId="2" fillId="0" borderId="0" xfId="0" applyFont="1"/>
    <xf numFmtId="0" fontId="4" fillId="0" borderId="0" xfId="0" applyFont="1"/>
    <xf numFmtId="0" fontId="0" fillId="0" borderId="0" xfId="1" applyFont="1" applyFill="1" applyBorder="1" applyAlignment="1"/>
    <xf numFmtId="0" fontId="2" fillId="0" borderId="0" xfId="0" applyFont="1" applyAlignment="1"/>
    <xf numFmtId="0" fontId="0" fillId="0" borderId="0" xfId="0" applyAlignment="1">
      <alignment vertical="center"/>
    </xf>
    <xf numFmtId="0" fontId="0" fillId="3" borderId="0" xfId="0" applyFill="1" applyAlignment="1"/>
    <xf numFmtId="0" fontId="0" fillId="4" borderId="0" xfId="1" applyFont="1" applyFill="1" applyBorder="1" applyAlignment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2" applyFont="1">
      <alignment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Normal" xfId="0" builtinId="0"/>
    <cellStyle name="Note" xfId="1" builtinId="1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44" activePane="bottomLeft" state="frozen"/>
      <selection pane="bottomLeft" activeCell="D32" sqref="D32"/>
    </sheetView>
  </sheetViews>
  <sheetFormatPr defaultRowHeight="15"/>
  <cols>
    <col min="1" max="1" width="23.42578125" bestFit="1" customWidth="1"/>
    <col min="2" max="2" width="31.28515625" bestFit="1" customWidth="1"/>
    <col min="3" max="3" width="35.140625" bestFit="1" customWidth="1"/>
  </cols>
  <sheetData>
    <row r="1" spans="1:7">
      <c r="A1" s="3" t="s">
        <v>10</v>
      </c>
      <c r="B1" s="3" t="s">
        <v>11</v>
      </c>
      <c r="C1" s="3" t="s">
        <v>12</v>
      </c>
    </row>
    <row r="2" spans="1:7">
      <c r="A2" s="16">
        <v>8.8962640000000004</v>
      </c>
      <c r="B2" s="16">
        <v>2.5067157999999999E-2</v>
      </c>
      <c r="C2" s="16">
        <v>0.187005</v>
      </c>
    </row>
    <row r="3" spans="1:7">
      <c r="A3" s="16">
        <v>9.0318819999999995</v>
      </c>
      <c r="B3" s="16">
        <v>1.1911969999999999E-2</v>
      </c>
      <c r="C3" s="16">
        <v>0.281584</v>
      </c>
      <c r="G3" s="15"/>
    </row>
    <row r="4" spans="1:7">
      <c r="A4" s="16">
        <v>9.2281870000000001</v>
      </c>
      <c r="B4" s="16">
        <v>3.9097630000000001E-2</v>
      </c>
      <c r="C4" s="16">
        <v>0.215229</v>
      </c>
      <c r="G4" s="14"/>
    </row>
    <row r="5" spans="1:7">
      <c r="A5" s="16">
        <v>9.7207109999999997</v>
      </c>
      <c r="B5" s="16">
        <v>2.9429973000000002E-2</v>
      </c>
      <c r="C5" s="16">
        <v>0.31112499999999998</v>
      </c>
      <c r="G5" s="14"/>
    </row>
    <row r="6" spans="1:7">
      <c r="A6" s="16">
        <v>10.2171</v>
      </c>
      <c r="B6" s="16">
        <v>2.3194373000000001E-2</v>
      </c>
      <c r="C6" s="16">
        <v>0.23427700000000001</v>
      </c>
      <c r="G6" s="14"/>
    </row>
    <row r="7" spans="1:7">
      <c r="A7" s="16">
        <v>10.338559999999999</v>
      </c>
      <c r="B7" s="16">
        <v>1.7056633000000002E-2</v>
      </c>
      <c r="C7" s="16">
        <v>0.19423699999999999</v>
      </c>
      <c r="G7" s="14"/>
    </row>
    <row r="8" spans="1:7">
      <c r="A8" s="16">
        <v>10.55011</v>
      </c>
      <c r="B8" s="16">
        <v>2.3338379999999999E-2</v>
      </c>
      <c r="C8" s="16">
        <v>0.173816</v>
      </c>
      <c r="G8" s="14"/>
    </row>
    <row r="9" spans="1:7">
      <c r="A9" s="16">
        <v>10.63242</v>
      </c>
      <c r="B9" s="16">
        <v>3.0056438000000001E-2</v>
      </c>
      <c r="C9" s="16">
        <v>0.248139</v>
      </c>
      <c r="G9" s="14"/>
    </row>
    <row r="10" spans="1:7">
      <c r="A10" s="16">
        <v>10.998749999999999</v>
      </c>
      <c r="B10" s="16">
        <v>1.8967984E-2</v>
      </c>
      <c r="C10" s="16">
        <v>0.21865599999999999</v>
      </c>
      <c r="G10" s="14"/>
    </row>
    <row r="11" spans="1:7">
      <c r="A11" s="16">
        <v>11.3062</v>
      </c>
      <c r="B11" s="16">
        <v>2.2500083000000001E-2</v>
      </c>
      <c r="C11" s="16">
        <v>0.23913899999999999</v>
      </c>
    </row>
    <row r="12" spans="1:7">
      <c r="A12" s="16">
        <v>11.53548</v>
      </c>
      <c r="B12" s="16">
        <v>2.7980629E-2</v>
      </c>
      <c r="C12" s="16">
        <v>0.23164999999999999</v>
      </c>
    </row>
    <row r="13" spans="1:7">
      <c r="A13" s="16">
        <v>12.474919999999999</v>
      </c>
      <c r="B13" s="16">
        <v>2.3351841000000002E-2</v>
      </c>
      <c r="C13" s="16">
        <v>0.158056</v>
      </c>
    </row>
    <row r="14" spans="1:7">
      <c r="A14" s="16">
        <v>12.55639</v>
      </c>
      <c r="B14" s="16">
        <v>1.6114331999999999E-2</v>
      </c>
      <c r="C14" s="16">
        <v>0.19250700000000001</v>
      </c>
    </row>
    <row r="15" spans="1:7">
      <c r="A15" s="16">
        <v>13.098850000000001</v>
      </c>
      <c r="B15" s="16">
        <v>2.9028414999999998E-2</v>
      </c>
      <c r="C15" s="16">
        <v>0.20236299999999999</v>
      </c>
    </row>
    <row r="16" spans="1:7">
      <c r="A16" s="16">
        <v>13.098850000000001</v>
      </c>
      <c r="B16" s="16">
        <v>2.1087163999999999E-2</v>
      </c>
      <c r="C16" s="16">
        <v>0.20871000000000001</v>
      </c>
    </row>
    <row r="17" spans="1:3">
      <c r="A17" s="16">
        <v>13.17662</v>
      </c>
      <c r="B17" s="16">
        <v>1.6943380000000001E-2</v>
      </c>
      <c r="C17" s="16">
        <v>0.314303</v>
      </c>
    </row>
    <row r="18" spans="1:3">
      <c r="A18" s="16">
        <v>18.387280000000001</v>
      </c>
      <c r="B18" s="16">
        <v>3.1420512999999997E-2</v>
      </c>
      <c r="C18" s="16">
        <v>0.16933100000000001</v>
      </c>
    </row>
    <row r="19" spans="1:3">
      <c r="A19" s="16">
        <v>20.481719999999999</v>
      </c>
      <c r="B19" s="16">
        <v>3.0571482000000001E-2</v>
      </c>
      <c r="C19" s="16">
        <v>0.16265099999999999</v>
      </c>
    </row>
    <row r="20" spans="1:3">
      <c r="A20" s="16">
        <v>21.645499999999998</v>
      </c>
      <c r="B20" s="16">
        <v>2.7841273E-2</v>
      </c>
      <c r="C20" s="16">
        <v>0.242982</v>
      </c>
    </row>
    <row r="21" spans="1:3">
      <c r="A21" s="16">
        <v>21.877279999999999</v>
      </c>
      <c r="B21" s="16">
        <v>3.4184601000000002E-2</v>
      </c>
      <c r="C21" s="16">
        <v>0.17031199999999999</v>
      </c>
    </row>
    <row r="22" spans="1:3">
      <c r="A22" s="16">
        <v>25.08812</v>
      </c>
      <c r="B22" s="16">
        <v>2.5359141000000002E-2</v>
      </c>
      <c r="C22" s="16">
        <v>0.20420199999999999</v>
      </c>
    </row>
    <row r="23" spans="1:3">
      <c r="A23" s="16">
        <v>25.374659999999999</v>
      </c>
      <c r="B23" s="16">
        <v>3.1625049000000002E-2</v>
      </c>
      <c r="C23" s="16">
        <v>0.15632299999999999</v>
      </c>
    </row>
    <row r="24" spans="1:3">
      <c r="A24" s="16">
        <v>25.72654</v>
      </c>
      <c r="B24" s="16">
        <v>3.9049426999999998E-2</v>
      </c>
      <c r="C24" s="16">
        <v>0.16092400000000001</v>
      </c>
    </row>
    <row r="25" spans="1:3">
      <c r="A25" s="16">
        <v>26.594719999999999</v>
      </c>
      <c r="B25" s="16">
        <v>3.9380071000000003E-2</v>
      </c>
      <c r="C25" s="16">
        <v>0.13218299999999999</v>
      </c>
    </row>
    <row r="26" spans="1:3">
      <c r="A26" s="16">
        <v>27.11862</v>
      </c>
      <c r="B26" s="16">
        <v>2.7175577999999999E-2</v>
      </c>
      <c r="C26" s="16">
        <v>0.26175500000000002</v>
      </c>
    </row>
    <row r="27" spans="1:3">
      <c r="A27" s="16">
        <v>27.15597</v>
      </c>
      <c r="B27" s="16">
        <v>2.5366907000000001E-2</v>
      </c>
      <c r="C27" s="16">
        <v>0.19748099999999999</v>
      </c>
    </row>
    <row r="28" spans="1:3">
      <c r="A28" s="16">
        <v>27.417190000000002</v>
      </c>
      <c r="B28" s="16">
        <v>4.2089873999999999E-2</v>
      </c>
      <c r="C28" s="16">
        <v>0.183917</v>
      </c>
    </row>
    <row r="29" spans="1:3">
      <c r="A29" s="16">
        <v>28.16122</v>
      </c>
      <c r="B29" s="16">
        <v>3.4217602999999999E-2</v>
      </c>
      <c r="C29" s="16">
        <v>0.197716</v>
      </c>
    </row>
    <row r="30" spans="1:3">
      <c r="A30" s="16">
        <v>29.233370000000001</v>
      </c>
      <c r="B30" s="16">
        <v>5.7329917000000001E-2</v>
      </c>
      <c r="C30" s="16">
        <v>0.15318999999999999</v>
      </c>
    </row>
    <row r="31" spans="1:3">
      <c r="A31" s="16">
        <v>29.785019999999999</v>
      </c>
      <c r="B31" s="16">
        <v>2.2688551000000001E-2</v>
      </c>
      <c r="C31" s="16">
        <v>0.170991</v>
      </c>
    </row>
    <row r="32" spans="1:3">
      <c r="A32" s="16">
        <v>30.243819999999999</v>
      </c>
      <c r="B32" s="16">
        <v>3.7013671999999997E-2</v>
      </c>
      <c r="C32" s="16">
        <v>0.17152700000000001</v>
      </c>
    </row>
    <row r="33" spans="1:3">
      <c r="A33" s="16">
        <v>34.303100000000001</v>
      </c>
      <c r="B33" s="16">
        <v>2.5626678E-2</v>
      </c>
      <c r="C33" s="16">
        <v>0.112493</v>
      </c>
    </row>
    <row r="34" spans="1:3">
      <c r="A34" s="16">
        <v>34.589649999999999</v>
      </c>
      <c r="B34" s="16">
        <v>4.4593925999999999E-2</v>
      </c>
      <c r="C34" s="16">
        <v>0.201766</v>
      </c>
    </row>
    <row r="35" spans="1:3">
      <c r="A35" s="16">
        <v>34.871229999999997</v>
      </c>
      <c r="B35" s="16">
        <v>2.3357797E-2</v>
      </c>
      <c r="C35" s="16">
        <v>0.191084</v>
      </c>
    </row>
    <row r="36" spans="1:3">
      <c r="A36" s="16">
        <v>35.824730000000002</v>
      </c>
      <c r="B36" s="16">
        <v>3.4701484999999997E-2</v>
      </c>
      <c r="C36" s="16">
        <v>0.123283</v>
      </c>
    </row>
    <row r="37" spans="1:3">
      <c r="A37" s="16">
        <v>38.91874</v>
      </c>
      <c r="B37" s="16">
        <v>3.4303515999999999E-2</v>
      </c>
      <c r="C37" s="16">
        <v>0.21536</v>
      </c>
    </row>
    <row r="38" spans="1:3">
      <c r="A38" s="16">
        <v>38.959620000000001</v>
      </c>
      <c r="B38" s="16">
        <v>4.0165891000000002E-2</v>
      </c>
      <c r="C38" s="16">
        <v>0.186644</v>
      </c>
    </row>
    <row r="39" spans="1:3">
      <c r="A39" s="16">
        <v>39.163910000000001</v>
      </c>
      <c r="B39" s="16">
        <v>4.5358350999999998E-2</v>
      </c>
      <c r="C39" s="16">
        <v>0.18064</v>
      </c>
    </row>
    <row r="40" spans="1:3">
      <c r="A40" s="16">
        <v>45.099490000000003</v>
      </c>
      <c r="B40" s="16">
        <v>3.6057047000000002E-2</v>
      </c>
      <c r="C40" s="16">
        <v>0.131295</v>
      </c>
    </row>
    <row r="41" spans="1:3">
      <c r="A41" s="16">
        <v>45.806710000000002</v>
      </c>
      <c r="B41" s="16">
        <v>3.3567078E-2</v>
      </c>
      <c r="C41" s="16">
        <v>0.15564800000000001</v>
      </c>
    </row>
    <row r="42" spans="1:3">
      <c r="A42" s="16">
        <v>45.922780000000003</v>
      </c>
      <c r="B42" s="16">
        <v>5.0825321999999999E-2</v>
      </c>
      <c r="C42" s="16">
        <v>0.197989</v>
      </c>
    </row>
    <row r="43" spans="1:3">
      <c r="A43" s="16">
        <v>49.920610000000003</v>
      </c>
      <c r="B43" s="16">
        <v>1.9540490000000001E-2</v>
      </c>
      <c r="C43" s="16">
        <v>0.16356899999999999</v>
      </c>
    </row>
    <row r="44" spans="1:3">
      <c r="A44" s="16">
        <v>54.759839999999997</v>
      </c>
      <c r="B44" s="16">
        <v>5.5615090999999998E-2</v>
      </c>
      <c r="C44" s="16">
        <v>0.20690500000000001</v>
      </c>
    </row>
    <row r="45" spans="1:3">
      <c r="A45" s="16">
        <v>55.833320000000001</v>
      </c>
      <c r="B45" s="16">
        <v>5.8311896000000002E-2</v>
      </c>
      <c r="C45" s="16">
        <v>0.138489</v>
      </c>
    </row>
    <row r="46" spans="1:3">
      <c r="A46" s="16">
        <v>61.744250000000001</v>
      </c>
      <c r="B46" s="16">
        <v>6.4126211000000002E-2</v>
      </c>
      <c r="C46" s="16">
        <v>0.16969899999999999</v>
      </c>
    </row>
    <row r="47" spans="1:3">
      <c r="A47" s="16">
        <v>82.518500000000003</v>
      </c>
      <c r="B47" s="16">
        <v>0.102616863</v>
      </c>
      <c r="C47" s="16">
        <v>0.105008</v>
      </c>
    </row>
    <row r="48" spans="1:3">
      <c r="A48" s="16">
        <v>82.959699999999998</v>
      </c>
      <c r="B48" s="16">
        <v>7.4659449000000003E-2</v>
      </c>
      <c r="C48" s="16">
        <v>4.9750999999999997E-2</v>
      </c>
    </row>
    <row r="49" spans="1:3">
      <c r="A49" s="16">
        <v>83.518389999999997</v>
      </c>
      <c r="B49" s="16">
        <v>6.4659455000000005E-2</v>
      </c>
      <c r="C49" s="16">
        <v>8.6138000000000006E-2</v>
      </c>
    </row>
    <row r="50" spans="1:3">
      <c r="A50" s="16">
        <v>83.518389999999997</v>
      </c>
      <c r="B50" s="16">
        <v>6.3447085E-2</v>
      </c>
      <c r="C50" s="16">
        <v>7.4925000000000005E-2</v>
      </c>
    </row>
    <row r="51" spans="1:3">
      <c r="A51" s="16">
        <v>90.54571</v>
      </c>
      <c r="B51" s="16">
        <v>0.111385436</v>
      </c>
      <c r="C51" s="16">
        <v>5.8279999999999998E-2</v>
      </c>
    </row>
    <row r="52" spans="1:3">
      <c r="A52" s="16">
        <v>91.652249999999995</v>
      </c>
      <c r="B52" s="16">
        <v>4.1955998000000001E-2</v>
      </c>
      <c r="C52" s="16">
        <v>7.2065000000000004E-2</v>
      </c>
    </row>
    <row r="53" spans="1:3">
      <c r="A53" s="16">
        <v>93.21781</v>
      </c>
      <c r="B53" s="16">
        <v>4.9913023000000001E-2</v>
      </c>
      <c r="C53" s="16">
        <v>7.5075000000000003E-2</v>
      </c>
    </row>
    <row r="54" spans="1:3">
      <c r="A54" s="16">
        <v>99.36224</v>
      </c>
      <c r="B54" s="16">
        <v>8.6152016999999997E-2</v>
      </c>
      <c r="C54" s="16">
        <v>5.9863E-2</v>
      </c>
    </row>
    <row r="55" spans="1:3">
      <c r="A55" s="16">
        <v>103.6897</v>
      </c>
      <c r="B55" s="16">
        <v>4.8445800999999997E-2</v>
      </c>
      <c r="C55" s="16">
        <v>8.3559999999999995E-2</v>
      </c>
    </row>
    <row r="56" spans="1:3">
      <c r="A56" s="16">
        <v>106.206</v>
      </c>
      <c r="B56" s="16">
        <v>5.1864278999999999E-2</v>
      </c>
      <c r="C56" s="16">
        <v>4.4295000000000001E-2</v>
      </c>
    </row>
    <row r="57" spans="1:3">
      <c r="A57" s="16">
        <v>112.31740000000001</v>
      </c>
      <c r="B57" s="16">
        <v>5.7415831000000001E-2</v>
      </c>
      <c r="C57" s="16">
        <v>5.0014999999999997E-2</v>
      </c>
    </row>
    <row r="58" spans="1:3">
      <c r="A58" s="16">
        <v>128.08170000000001</v>
      </c>
      <c r="B58" s="16">
        <v>8.1161341999999997E-2</v>
      </c>
      <c r="C58" s="16">
        <v>4.7368E-2</v>
      </c>
    </row>
    <row r="59" spans="1:3">
      <c r="A59" s="16">
        <v>131.0119</v>
      </c>
      <c r="B59" s="16">
        <v>4.1097694999999997E-2</v>
      </c>
      <c r="C59" s="16">
        <v>3.9958E-2</v>
      </c>
    </row>
    <row r="60" spans="1:3">
      <c r="A60" s="16">
        <v>131.25219999999999</v>
      </c>
      <c r="B60" s="16">
        <v>5.2935243999999999E-2</v>
      </c>
      <c r="C60" s="16">
        <v>3.8943999999999999E-2</v>
      </c>
    </row>
    <row r="61" spans="1:3">
      <c r="A61" s="16">
        <v>134.12350000000001</v>
      </c>
      <c r="B61" s="16">
        <v>6.3327309999999998E-2</v>
      </c>
      <c r="C61" s="16">
        <v>5.2798999999999999E-2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4" workbookViewId="0">
      <selection activeCell="B37" sqref="B37"/>
    </sheetView>
  </sheetViews>
  <sheetFormatPr defaultRowHeight="15"/>
  <cols>
    <col min="1" max="1" width="18.140625" bestFit="1" customWidth="1"/>
    <col min="2" max="3" width="18.140625" customWidth="1"/>
    <col min="4" max="4" width="20.85546875" bestFit="1" customWidth="1"/>
    <col min="5" max="5" width="26.7109375" bestFit="1" customWidth="1"/>
    <col min="6" max="7" width="18.140625" bestFit="1" customWidth="1"/>
    <col min="8" max="8" width="23.85546875" bestFit="1" customWidth="1"/>
  </cols>
  <sheetData>
    <row r="1" spans="1:8">
      <c r="A1" t="s">
        <v>0</v>
      </c>
      <c r="F1" t="s">
        <v>2</v>
      </c>
    </row>
    <row r="2" spans="1:8">
      <c r="B2" t="s">
        <v>28</v>
      </c>
      <c r="C2" t="s">
        <v>29</v>
      </c>
      <c r="D2" t="s">
        <v>3</v>
      </c>
      <c r="E2" t="s">
        <v>4</v>
      </c>
      <c r="G2" t="s">
        <v>1</v>
      </c>
      <c r="H2" t="s">
        <v>5</v>
      </c>
    </row>
    <row r="3" spans="1:8">
      <c r="A3" t="s">
        <v>26</v>
      </c>
      <c r="B3">
        <v>1</v>
      </c>
      <c r="C3" t="s">
        <v>30</v>
      </c>
      <c r="D3">
        <v>0.40558852968177</v>
      </c>
      <c r="E3">
        <v>4.4595185622606545E-2</v>
      </c>
      <c r="F3" t="s">
        <v>26</v>
      </c>
      <c r="G3">
        <v>928.87531450861968</v>
      </c>
      <c r="H3">
        <v>119.26375443152892</v>
      </c>
    </row>
    <row r="4" spans="1:8">
      <c r="A4" t="s">
        <v>15</v>
      </c>
      <c r="B4">
        <v>1</v>
      </c>
      <c r="C4" t="s">
        <v>30</v>
      </c>
      <c r="D4">
        <v>0.40295814483581999</v>
      </c>
      <c r="E4">
        <v>6.2306466224999323E-2</v>
      </c>
      <c r="F4" t="s">
        <v>15</v>
      </c>
      <c r="G4">
        <v>1023.8032792604798</v>
      </c>
      <c r="H4">
        <v>101.29278811862491</v>
      </c>
    </row>
    <row r="5" spans="1:8">
      <c r="A5" t="s">
        <v>16</v>
      </c>
      <c r="B5">
        <v>1</v>
      </c>
      <c r="C5" t="s">
        <v>30</v>
      </c>
      <c r="D5">
        <v>0.53082539773352988</v>
      </c>
      <c r="E5">
        <v>5.6759154833127066E-2</v>
      </c>
      <c r="F5" t="s">
        <v>16</v>
      </c>
      <c r="G5">
        <v>939.80363085700003</v>
      </c>
      <c r="H5">
        <v>95.406831496500217</v>
      </c>
    </row>
    <row r="6" spans="1:8">
      <c r="A6" t="s">
        <v>17</v>
      </c>
      <c r="B6">
        <v>1</v>
      </c>
      <c r="C6" t="s">
        <v>30</v>
      </c>
      <c r="D6">
        <v>0.41613905032556991</v>
      </c>
      <c r="E6">
        <v>5.9067116989874359E-2</v>
      </c>
      <c r="F6" t="s">
        <v>17</v>
      </c>
      <c r="G6">
        <v>1338.3750193968203</v>
      </c>
      <c r="H6">
        <v>151.63926564040509</v>
      </c>
    </row>
    <row r="7" spans="1:8">
      <c r="A7" t="s">
        <v>18</v>
      </c>
      <c r="B7">
        <v>1</v>
      </c>
      <c r="C7" t="s">
        <v>30</v>
      </c>
      <c r="D7">
        <v>0.43471403930322</v>
      </c>
      <c r="E7">
        <v>6.9042333014489823E-2</v>
      </c>
      <c r="F7" t="s">
        <v>18</v>
      </c>
      <c r="G7">
        <v>1028.7019459518799</v>
      </c>
      <c r="H7">
        <v>134.58156130029096</v>
      </c>
    </row>
    <row r="9" spans="1:8">
      <c r="A9" t="s">
        <v>27</v>
      </c>
      <c r="B9">
        <v>1</v>
      </c>
      <c r="C9" t="s">
        <v>31</v>
      </c>
      <c r="D9">
        <v>0.18140952105393002</v>
      </c>
      <c r="E9">
        <v>9.7254676821890623E-2</v>
      </c>
      <c r="F9" t="s">
        <v>27</v>
      </c>
      <c r="G9">
        <v>1201.9217093597199</v>
      </c>
      <c r="H9">
        <v>159.43056145821558</v>
      </c>
    </row>
    <row r="10" spans="1:8">
      <c r="A10" t="s">
        <v>20</v>
      </c>
      <c r="B10">
        <v>1</v>
      </c>
      <c r="C10" t="s">
        <v>31</v>
      </c>
      <c r="D10">
        <v>0.20815950389336996</v>
      </c>
      <c r="E10">
        <v>0.11384497792368194</v>
      </c>
      <c r="F10" t="s">
        <v>20</v>
      </c>
      <c r="G10">
        <v>889.77831631727997</v>
      </c>
      <c r="H10">
        <v>122.24149193609918</v>
      </c>
    </row>
    <row r="11" spans="1:8">
      <c r="A11" t="s">
        <v>21</v>
      </c>
      <c r="B11">
        <v>1</v>
      </c>
      <c r="C11" t="s">
        <v>31</v>
      </c>
      <c r="D11">
        <v>0.18806293480203001</v>
      </c>
      <c r="E11">
        <v>9.3499304976932651E-2</v>
      </c>
      <c r="F11" t="s">
        <v>21</v>
      </c>
      <c r="G11">
        <v>1095.5903571717799</v>
      </c>
      <c r="H11">
        <v>103.3800780214608</v>
      </c>
    </row>
    <row r="12" spans="1:8">
      <c r="A12" t="s">
        <v>22</v>
      </c>
      <c r="B12">
        <v>1</v>
      </c>
      <c r="C12" t="s">
        <v>31</v>
      </c>
      <c r="D12">
        <v>0.33814041463706995</v>
      </c>
      <c r="E12">
        <v>8.3934143522666885E-2</v>
      </c>
      <c r="F12" t="s">
        <v>22</v>
      </c>
      <c r="G12">
        <v>1058.2562411562801</v>
      </c>
      <c r="H12">
        <v>146.83032287027913</v>
      </c>
    </row>
    <row r="13" spans="1:8">
      <c r="A13" t="s">
        <v>23</v>
      </c>
      <c r="B13">
        <v>1</v>
      </c>
      <c r="C13" t="s">
        <v>31</v>
      </c>
      <c r="D13">
        <v>0.17194405878452998</v>
      </c>
      <c r="E13">
        <v>0.13338653386897392</v>
      </c>
      <c r="F13" t="s">
        <v>23</v>
      </c>
      <c r="G13">
        <v>759.1365504741201</v>
      </c>
      <c r="H13">
        <v>175.30778085055488</v>
      </c>
    </row>
    <row r="15" spans="1:8">
      <c r="A15" s="8" t="s">
        <v>6</v>
      </c>
      <c r="B15" s="8"/>
      <c r="C15" s="8"/>
      <c r="D15" s="8"/>
      <c r="E15" s="8"/>
    </row>
    <row r="16" spans="1:8">
      <c r="A16" s="9"/>
      <c r="B16" s="9"/>
      <c r="C16" s="9"/>
      <c r="D16" s="10"/>
      <c r="E16" s="1"/>
    </row>
    <row r="17" spans="1:5">
      <c r="A17" s="5"/>
      <c r="B17" s="5"/>
      <c r="C17" s="5"/>
      <c r="D17" s="6" t="s">
        <v>24</v>
      </c>
      <c r="E17" s="6" t="s">
        <v>25</v>
      </c>
    </row>
    <row r="18" spans="1:5">
      <c r="A18" s="7" t="s">
        <v>14</v>
      </c>
      <c r="B18">
        <v>1</v>
      </c>
      <c r="C18" t="s">
        <v>30</v>
      </c>
      <c r="D18" s="2">
        <f t="shared" ref="D18:E22" si="0">D3/G3*100</f>
        <v>4.3664475021206545E-2</v>
      </c>
      <c r="E18" s="2">
        <f t="shared" si="0"/>
        <v>3.7392069229389639E-2</v>
      </c>
    </row>
    <row r="19" spans="1:5">
      <c r="A19" s="7" t="s">
        <v>15</v>
      </c>
      <c r="B19">
        <v>1</v>
      </c>
      <c r="C19" t="s">
        <v>30</v>
      </c>
      <c r="D19" s="2">
        <f t="shared" si="0"/>
        <v>3.9358942581907655E-2</v>
      </c>
      <c r="E19" s="2">
        <f t="shared" si="0"/>
        <v>6.1511256015612525E-2</v>
      </c>
    </row>
    <row r="20" spans="1:5">
      <c r="A20" s="7" t="s">
        <v>16</v>
      </c>
      <c r="B20">
        <v>1</v>
      </c>
      <c r="C20" t="s">
        <v>30</v>
      </c>
      <c r="D20" s="2">
        <f t="shared" si="0"/>
        <v>5.6482586394082573E-2</v>
      </c>
      <c r="E20" s="2">
        <f t="shared" si="0"/>
        <v>5.9491709286257084E-2</v>
      </c>
    </row>
    <row r="21" spans="1:5">
      <c r="A21" s="7" t="s">
        <v>17</v>
      </c>
      <c r="B21">
        <v>1</v>
      </c>
      <c r="C21" t="s">
        <v>30</v>
      </c>
      <c r="D21" s="2">
        <f t="shared" si="0"/>
        <v>3.1092858451072684E-2</v>
      </c>
      <c r="E21" s="2">
        <f t="shared" si="0"/>
        <v>3.8952389237986135E-2</v>
      </c>
    </row>
    <row r="22" spans="1:5">
      <c r="A22" s="7" t="s">
        <v>18</v>
      </c>
      <c r="B22">
        <v>1</v>
      </c>
      <c r="C22" t="s">
        <v>30</v>
      </c>
      <c r="D22" s="2">
        <f t="shared" si="0"/>
        <v>4.2258502670661308E-2</v>
      </c>
      <c r="E22" s="2">
        <f t="shared" si="0"/>
        <v>5.1301480193439067E-2</v>
      </c>
    </row>
    <row r="23" spans="1:5">
      <c r="A23" s="11" t="s">
        <v>7</v>
      </c>
      <c r="B23" s="11"/>
      <c r="C23" s="3"/>
      <c r="D23" s="12">
        <f>AVERAGE(D18:D22)</f>
        <v>4.2571473023786152E-2</v>
      </c>
      <c r="E23" s="12">
        <f>AVERAGE(E18:E22)</f>
        <v>4.9729780792536891E-2</v>
      </c>
    </row>
    <row r="24" spans="1:5">
      <c r="A24" s="11" t="s">
        <v>8</v>
      </c>
      <c r="B24" s="11"/>
      <c r="C24" s="3"/>
      <c r="D24" s="12">
        <f>STDEV(D18:D22)/SQRT(D25)</f>
        <v>4.1042089576339043E-3</v>
      </c>
      <c r="E24" s="12">
        <f>STDEV(E18:E22)/SQRT(E25)</f>
        <v>5.0246389954441799E-3</v>
      </c>
    </row>
    <row r="25" spans="1:5">
      <c r="A25" s="11" t="s">
        <v>9</v>
      </c>
      <c r="B25" s="11"/>
      <c r="C25" s="3"/>
      <c r="D25" s="12">
        <f>COUNT(D18:D22)</f>
        <v>5</v>
      </c>
      <c r="E25" s="12">
        <f>COUNT(E18:E22)</f>
        <v>5</v>
      </c>
    </row>
    <row r="26" spans="1:5">
      <c r="A26" s="7"/>
      <c r="B26" s="7"/>
      <c r="D26" s="2"/>
      <c r="E26" s="2"/>
    </row>
    <row r="27" spans="1:5">
      <c r="A27" s="7" t="s">
        <v>19</v>
      </c>
      <c r="B27">
        <v>1</v>
      </c>
      <c r="C27" t="s">
        <v>31</v>
      </c>
      <c r="D27" s="2">
        <f t="shared" ref="D27:E31" si="1">D9/G9*100</f>
        <v>1.5093289325023452E-2</v>
      </c>
      <c r="E27" s="2">
        <f t="shared" si="1"/>
        <v>6.1001275999005782E-2</v>
      </c>
    </row>
    <row r="28" spans="1:5">
      <c r="A28" s="7" t="s">
        <v>20</v>
      </c>
      <c r="B28">
        <v>1</v>
      </c>
      <c r="C28" t="s">
        <v>31</v>
      </c>
      <c r="D28" s="2">
        <f t="shared" si="1"/>
        <v>2.339453547878366E-2</v>
      </c>
      <c r="E28" s="2">
        <f t="shared" si="1"/>
        <v>9.3131207841600575E-2</v>
      </c>
    </row>
    <row r="29" spans="1:5">
      <c r="A29" s="7" t="s">
        <v>21</v>
      </c>
      <c r="B29">
        <v>1</v>
      </c>
      <c r="C29" t="s">
        <v>31</v>
      </c>
      <c r="D29" s="2">
        <f t="shared" si="1"/>
        <v>1.7165442683112556E-2</v>
      </c>
      <c r="E29" s="2">
        <f t="shared" si="1"/>
        <v>9.044228517367052E-2</v>
      </c>
    </row>
    <row r="30" spans="1:5">
      <c r="A30" s="7" t="s">
        <v>22</v>
      </c>
      <c r="B30">
        <v>1</v>
      </c>
      <c r="C30" t="s">
        <v>31</v>
      </c>
      <c r="D30" s="2">
        <f t="shared" si="1"/>
        <v>3.1952602922294918E-2</v>
      </c>
      <c r="E30" s="2">
        <f t="shared" si="1"/>
        <v>5.716403933594872E-2</v>
      </c>
    </row>
    <row r="31" spans="1:5">
      <c r="A31" s="7" t="s">
        <v>23</v>
      </c>
      <c r="B31">
        <v>1</v>
      </c>
      <c r="C31" t="s">
        <v>31</v>
      </c>
      <c r="D31" s="2">
        <f t="shared" si="1"/>
        <v>2.264995127387056E-2</v>
      </c>
      <c r="E31" s="2">
        <f t="shared" si="1"/>
        <v>7.6087058555993195E-2</v>
      </c>
    </row>
    <row r="32" spans="1:5">
      <c r="A32" s="11" t="s">
        <v>7</v>
      </c>
      <c r="B32" s="7"/>
      <c r="C32" s="7"/>
      <c r="D32" s="12">
        <f>AVERAGE(D27:D31)</f>
        <v>2.2051164336617031E-2</v>
      </c>
      <c r="E32" s="12">
        <f>AVERAGE(E27:E31)</f>
        <v>7.5565173381243758E-2</v>
      </c>
    </row>
    <row r="33" spans="1:5">
      <c r="A33" s="11" t="s">
        <v>8</v>
      </c>
      <c r="D33" s="12">
        <f>STDEV(D27:D31)/SQRT(D34)</f>
        <v>2.9366986450797329E-3</v>
      </c>
      <c r="E33" s="12">
        <f>STDEV(E27:E31)/SQRT(E34)</f>
        <v>7.3514462087255613E-3</v>
      </c>
    </row>
    <row r="34" spans="1:5">
      <c r="A34" s="11" t="s">
        <v>9</v>
      </c>
      <c r="D34" s="12">
        <f>COUNT(D27:D31)</f>
        <v>5</v>
      </c>
      <c r="E34" s="12">
        <f>COUNT(E27:E31)</f>
        <v>5</v>
      </c>
    </row>
    <row r="35" spans="1:5" ht="13.5" customHeight="1">
      <c r="A35" s="11"/>
      <c r="D35" s="4"/>
      <c r="E3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8" sqref="A8"/>
    </sheetView>
  </sheetViews>
  <sheetFormatPr defaultRowHeight="15"/>
  <sheetData>
    <row r="1" spans="1:2">
      <c r="A1" s="17" t="s">
        <v>44</v>
      </c>
      <c r="B1" s="17" t="s">
        <v>31</v>
      </c>
    </row>
    <row r="2" spans="1:2">
      <c r="A2" s="16">
        <v>-31</v>
      </c>
      <c r="B2" s="16">
        <v>-41</v>
      </c>
    </row>
    <row r="3" spans="1:2">
      <c r="A3" s="16">
        <v>-73</v>
      </c>
      <c r="B3" s="16">
        <v>-34.5</v>
      </c>
    </row>
    <row r="4" spans="1:2">
      <c r="A4" s="16">
        <v>-77</v>
      </c>
      <c r="B4" s="16">
        <v>-37</v>
      </c>
    </row>
    <row r="5" spans="1:2">
      <c r="A5" s="16">
        <v>-75</v>
      </c>
      <c r="B5" s="16">
        <v>-35</v>
      </c>
    </row>
    <row r="6" spans="1:2">
      <c r="A6" s="16">
        <v>-71</v>
      </c>
      <c r="B6" s="16">
        <v>-31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6" workbookViewId="0">
      <selection activeCell="D42" sqref="D42"/>
    </sheetView>
  </sheetViews>
  <sheetFormatPr defaultRowHeight="15"/>
  <cols>
    <col min="1" max="1" width="13.85546875" bestFit="1" customWidth="1"/>
    <col min="2" max="2" width="9.85546875" bestFit="1" customWidth="1"/>
    <col min="3" max="3" width="21.5703125" bestFit="1" customWidth="1"/>
    <col min="4" max="4" width="20.85546875" bestFit="1" customWidth="1"/>
    <col min="5" max="5" width="26.7109375" bestFit="1" customWidth="1"/>
    <col min="6" max="6" width="21.5703125" bestFit="1" customWidth="1"/>
    <col min="7" max="7" width="18.140625" bestFit="1" customWidth="1"/>
    <col min="8" max="8" width="23.85546875" bestFit="1" customWidth="1"/>
  </cols>
  <sheetData>
    <row r="1" spans="1:8">
      <c r="A1" s="3" t="s">
        <v>32</v>
      </c>
      <c r="B1" s="3" t="s">
        <v>33</v>
      </c>
      <c r="C1" s="3" t="s">
        <v>0</v>
      </c>
      <c r="D1" s="3" t="s">
        <v>3</v>
      </c>
      <c r="E1" s="3" t="s">
        <v>4</v>
      </c>
      <c r="F1" s="3" t="s">
        <v>34</v>
      </c>
      <c r="G1" s="3" t="s">
        <v>1</v>
      </c>
      <c r="H1" s="3" t="s">
        <v>5</v>
      </c>
    </row>
    <row r="2" spans="1:8">
      <c r="A2">
        <v>1</v>
      </c>
      <c r="B2">
        <v>0</v>
      </c>
      <c r="C2" t="s">
        <v>35</v>
      </c>
      <c r="D2">
        <v>0.24573360404160002</v>
      </c>
      <c r="E2">
        <v>0.12670275130424702</v>
      </c>
      <c r="F2" t="s">
        <v>35</v>
      </c>
      <c r="G2">
        <v>1304.699585805856</v>
      </c>
      <c r="H2">
        <v>166.01025093766862</v>
      </c>
    </row>
    <row r="3" spans="1:8">
      <c r="A3">
        <v>1</v>
      </c>
      <c r="B3">
        <v>0</v>
      </c>
      <c r="C3" t="s">
        <v>36</v>
      </c>
      <c r="D3">
        <v>0.33756928151918397</v>
      </c>
      <c r="E3">
        <v>0.14282010559463842</v>
      </c>
      <c r="F3" t="s">
        <v>36</v>
      </c>
      <c r="G3">
        <v>1239.2738876646242</v>
      </c>
      <c r="H3">
        <v>196.3136756246854</v>
      </c>
    </row>
    <row r="4" spans="1:8">
      <c r="A4">
        <v>1</v>
      </c>
      <c r="B4">
        <v>0</v>
      </c>
      <c r="C4" t="s">
        <v>37</v>
      </c>
      <c r="D4">
        <v>0.16038364451258399</v>
      </c>
      <c r="E4">
        <v>0.12843239343792945</v>
      </c>
      <c r="F4" t="s">
        <v>37</v>
      </c>
      <c r="G4">
        <v>982.70478641614375</v>
      </c>
      <c r="H4">
        <v>250.79108196247694</v>
      </c>
    </row>
    <row r="5" spans="1:8">
      <c r="A5">
        <v>1</v>
      </c>
      <c r="B5">
        <v>0</v>
      </c>
      <c r="C5" t="s">
        <v>38</v>
      </c>
      <c r="D5">
        <v>0.18899847315602403</v>
      </c>
      <c r="E5">
        <v>7.6912395411104839E-2</v>
      </c>
      <c r="F5" t="s">
        <v>38</v>
      </c>
      <c r="G5">
        <v>1005.2926262948961</v>
      </c>
      <c r="H5">
        <v>152.52479465474892</v>
      </c>
    </row>
    <row r="6" spans="1:8">
      <c r="A6">
        <v>1</v>
      </c>
      <c r="B6">
        <v>0</v>
      </c>
      <c r="C6" t="s">
        <v>39</v>
      </c>
      <c r="D6">
        <v>0.20113670063846403</v>
      </c>
      <c r="E6">
        <v>0.13841292956353263</v>
      </c>
      <c r="F6" t="s">
        <v>39</v>
      </c>
      <c r="G6">
        <v>1053.5701184032162</v>
      </c>
      <c r="H6">
        <v>199.76831450246641</v>
      </c>
    </row>
    <row r="7" spans="1:8">
      <c r="A7">
        <v>1</v>
      </c>
      <c r="B7">
        <v>0</v>
      </c>
      <c r="C7" t="s">
        <v>40</v>
      </c>
      <c r="D7">
        <v>0.246944161609704</v>
      </c>
      <c r="E7">
        <v>8.9070771638254415E-2</v>
      </c>
      <c r="F7" t="s">
        <v>40</v>
      </c>
      <c r="G7">
        <v>917.64991347486409</v>
      </c>
      <c r="H7">
        <v>253.79092382025294</v>
      </c>
    </row>
    <row r="8" spans="1:8">
      <c r="A8">
        <v>1</v>
      </c>
      <c r="B8">
        <v>0</v>
      </c>
      <c r="C8" t="s">
        <v>41</v>
      </c>
      <c r="D8">
        <v>0.25625283223473605</v>
      </c>
      <c r="E8">
        <v>8.3448796391700622E-2</v>
      </c>
      <c r="F8" t="s">
        <v>41</v>
      </c>
      <c r="G8">
        <v>1057.415720430944</v>
      </c>
      <c r="H8">
        <v>252.331676543046</v>
      </c>
    </row>
    <row r="10" spans="1:8">
      <c r="A10">
        <v>1</v>
      </c>
      <c r="B10">
        <v>1</v>
      </c>
      <c r="C10" t="s">
        <v>35</v>
      </c>
      <c r="D10">
        <v>0.17849908401959999</v>
      </c>
      <c r="E10">
        <v>0.17306961529756312</v>
      </c>
      <c r="F10" t="s">
        <v>35</v>
      </c>
      <c r="G10">
        <v>1298.699551514384</v>
      </c>
      <c r="H10">
        <v>94.834852844748639</v>
      </c>
    </row>
    <row r="11" spans="1:8">
      <c r="A11">
        <v>1</v>
      </c>
      <c r="B11">
        <v>1</v>
      </c>
      <c r="C11" t="s">
        <v>36</v>
      </c>
      <c r="D11">
        <v>0.25868924947622396</v>
      </c>
      <c r="E11">
        <v>0.14654562706333374</v>
      </c>
      <c r="F11" t="s">
        <v>36</v>
      </c>
      <c r="G11">
        <v>1212.1990703171043</v>
      </c>
      <c r="H11">
        <v>131.08851532218341</v>
      </c>
    </row>
    <row r="12" spans="1:8">
      <c r="A12">
        <v>1</v>
      </c>
      <c r="B12">
        <v>1</v>
      </c>
      <c r="C12" t="s">
        <v>37</v>
      </c>
      <c r="D12">
        <v>0.14171545979457603</v>
      </c>
      <c r="E12">
        <v>0.12691520133946232</v>
      </c>
      <c r="F12" t="s">
        <v>37</v>
      </c>
      <c r="G12">
        <v>1362.9254784078557</v>
      </c>
      <c r="H12">
        <v>168.04535098637314</v>
      </c>
    </row>
    <row r="13" spans="1:8">
      <c r="A13">
        <v>1</v>
      </c>
      <c r="B13">
        <v>1</v>
      </c>
      <c r="C13" t="s">
        <v>38</v>
      </c>
      <c r="D13">
        <v>0.15655572659042397</v>
      </c>
      <c r="E13">
        <v>0.16905069756720306</v>
      </c>
      <c r="F13" t="s">
        <v>38</v>
      </c>
      <c r="G13">
        <v>955.34226024881593</v>
      </c>
      <c r="H13">
        <v>120.07600610061513</v>
      </c>
    </row>
    <row r="14" spans="1:8">
      <c r="A14">
        <v>1</v>
      </c>
      <c r="B14">
        <v>1</v>
      </c>
      <c r="C14" t="s">
        <v>39</v>
      </c>
      <c r="D14">
        <v>0.16845245902953593</v>
      </c>
      <c r="E14">
        <v>0.12422297599576153</v>
      </c>
      <c r="F14" t="s">
        <v>39</v>
      </c>
      <c r="G14">
        <v>1537.4895839335995</v>
      </c>
      <c r="H14">
        <v>182.80913040396013</v>
      </c>
    </row>
    <row r="15" spans="1:8">
      <c r="A15">
        <v>1</v>
      </c>
      <c r="B15">
        <v>1</v>
      </c>
      <c r="C15" t="s">
        <v>40</v>
      </c>
      <c r="D15">
        <v>0.11915971800369601</v>
      </c>
      <c r="E15">
        <v>0.23988740208897652</v>
      </c>
      <c r="F15" t="s">
        <v>40</v>
      </c>
      <c r="G15">
        <v>1119.1899962055838</v>
      </c>
      <c r="H15">
        <v>184.64428094945731</v>
      </c>
    </row>
    <row r="16" spans="1:8">
      <c r="A16">
        <v>1</v>
      </c>
      <c r="B16">
        <v>1</v>
      </c>
      <c r="C16" t="s">
        <v>41</v>
      </c>
      <c r="D16">
        <v>0.14323104663806405</v>
      </c>
      <c r="E16">
        <v>0.12248031363667404</v>
      </c>
      <c r="F16" t="s">
        <v>41</v>
      </c>
      <c r="G16">
        <v>1266.1145006445761</v>
      </c>
      <c r="H16">
        <v>187.35074598295307</v>
      </c>
    </row>
    <row r="18" spans="1:5">
      <c r="C18" s="5" t="s">
        <v>6</v>
      </c>
      <c r="D18" s="3" t="s">
        <v>42</v>
      </c>
      <c r="E18" s="3" t="s">
        <v>43</v>
      </c>
    </row>
    <row r="19" spans="1:5">
      <c r="A19">
        <v>1</v>
      </c>
      <c r="B19">
        <v>0</v>
      </c>
      <c r="C19" t="s">
        <v>35</v>
      </c>
      <c r="D19">
        <f>D2/G2*100</f>
        <v>1.883449697654507E-2</v>
      </c>
      <c r="E19">
        <f>E2/H2*100</f>
        <v>7.6322245517127574E-2</v>
      </c>
    </row>
    <row r="20" spans="1:5">
      <c r="A20">
        <v>1</v>
      </c>
      <c r="B20">
        <v>0</v>
      </c>
      <c r="C20" t="s">
        <v>36</v>
      </c>
      <c r="D20">
        <f t="shared" ref="D20:E25" si="0">D3/G3*100</f>
        <v>2.7239279781431005E-2</v>
      </c>
      <c r="E20">
        <f t="shared" si="0"/>
        <v>7.2750971189436353E-2</v>
      </c>
    </row>
    <row r="21" spans="1:5">
      <c r="A21">
        <v>1</v>
      </c>
      <c r="B21">
        <v>0</v>
      </c>
      <c r="C21" t="s">
        <v>37</v>
      </c>
      <c r="D21">
        <f t="shared" si="0"/>
        <v>1.63206332898298E-2</v>
      </c>
      <c r="E21">
        <f t="shared" si="0"/>
        <v>5.1210909268753567E-2</v>
      </c>
    </row>
    <row r="22" spans="1:5">
      <c r="A22">
        <v>1</v>
      </c>
      <c r="B22">
        <v>0</v>
      </c>
      <c r="C22" t="s">
        <v>38</v>
      </c>
      <c r="D22">
        <f t="shared" si="0"/>
        <v>1.8800344119960007E-2</v>
      </c>
      <c r="E22">
        <f t="shared" si="0"/>
        <v>5.042615896333557E-2</v>
      </c>
    </row>
    <row r="23" spans="1:5">
      <c r="A23">
        <v>1</v>
      </c>
      <c r="B23">
        <v>0</v>
      </c>
      <c r="C23" t="s">
        <v>39</v>
      </c>
      <c r="D23">
        <f t="shared" si="0"/>
        <v>1.9090964818108687E-2</v>
      </c>
      <c r="E23">
        <f t="shared" si="0"/>
        <v>6.9286728432513128E-2</v>
      </c>
    </row>
    <row r="24" spans="1:5">
      <c r="A24">
        <v>1</v>
      </c>
      <c r="B24">
        <v>0</v>
      </c>
      <c r="C24" t="s">
        <v>40</v>
      </c>
      <c r="D24">
        <f t="shared" si="0"/>
        <v>2.6910497999678411E-2</v>
      </c>
      <c r="E24">
        <f t="shared" si="0"/>
        <v>3.5096121759396984E-2</v>
      </c>
    </row>
    <row r="25" spans="1:5">
      <c r="A25">
        <v>1</v>
      </c>
      <c r="B25">
        <v>0</v>
      </c>
      <c r="C25" t="s">
        <v>41</v>
      </c>
      <c r="D25">
        <f t="shared" si="0"/>
        <v>2.4233877677769119E-2</v>
      </c>
      <c r="E25">
        <f t="shared" si="0"/>
        <v>3.3071074363295344E-2</v>
      </c>
    </row>
    <row r="27" spans="1:5">
      <c r="C27" t="s">
        <v>7</v>
      </c>
      <c r="D27">
        <f>AVERAGE(D19:D25)</f>
        <v>2.163287066618887E-2</v>
      </c>
      <c r="E27">
        <f>AVERAGE(E19:E25)</f>
        <v>5.545202992769406E-2</v>
      </c>
    </row>
    <row r="28" spans="1:5">
      <c r="C28" t="s">
        <v>13</v>
      </c>
      <c r="D28">
        <f>STDEV(D19:D25)/SQRT(D29)</f>
        <v>1.6660879767132005E-3</v>
      </c>
      <c r="E28">
        <f>STDEV(E19:E25)/SQRT(E29)</f>
        <v>6.6988534963822715E-3</v>
      </c>
    </row>
    <row r="29" spans="1:5">
      <c r="C29" t="s">
        <v>9</v>
      </c>
      <c r="D29">
        <f>COUNT(D19:D25)</f>
        <v>7</v>
      </c>
      <c r="E29">
        <f>COUNT(E19:E25)</f>
        <v>7</v>
      </c>
    </row>
    <row r="31" spans="1:5">
      <c r="A31">
        <v>1</v>
      </c>
      <c r="B31">
        <v>1</v>
      </c>
      <c r="C31" t="s">
        <v>35</v>
      </c>
      <c r="D31">
        <f>D10/G10*100</f>
        <v>1.3744447960381313E-2</v>
      </c>
      <c r="E31">
        <f>E10/H10*100</f>
        <v>0.18249579147962652</v>
      </c>
    </row>
    <row r="32" spans="1:5">
      <c r="A32">
        <v>1</v>
      </c>
      <c r="B32">
        <v>1</v>
      </c>
      <c r="C32" t="s">
        <v>36</v>
      </c>
      <c r="D32">
        <f t="shared" ref="D32:E37" si="1">D11/G11*100</f>
        <v>2.1340492317697649E-2</v>
      </c>
      <c r="E32">
        <f t="shared" si="1"/>
        <v>0.1117913546454932</v>
      </c>
    </row>
    <row r="33" spans="1:5">
      <c r="A33">
        <v>1</v>
      </c>
      <c r="B33">
        <v>1</v>
      </c>
      <c r="C33" t="s">
        <v>37</v>
      </c>
      <c r="D33">
        <f t="shared" si="1"/>
        <v>1.0397887635069044E-2</v>
      </c>
      <c r="E33">
        <f t="shared" si="1"/>
        <v>7.5524375172838873E-2</v>
      </c>
    </row>
    <row r="34" spans="1:5">
      <c r="A34">
        <v>1</v>
      </c>
      <c r="B34">
        <v>1</v>
      </c>
      <c r="C34" t="s">
        <v>38</v>
      </c>
      <c r="D34">
        <f t="shared" si="1"/>
        <v>1.6387396758691435E-2</v>
      </c>
      <c r="E34">
        <f t="shared" si="1"/>
        <v>0.14078640942267071</v>
      </c>
    </row>
    <row r="35" spans="1:5">
      <c r="A35">
        <v>1</v>
      </c>
      <c r="B35">
        <v>1</v>
      </c>
      <c r="C35" t="s">
        <v>39</v>
      </c>
      <c r="D35">
        <f t="shared" si="1"/>
        <v>1.0956331723468183E-2</v>
      </c>
      <c r="E35">
        <f t="shared" si="1"/>
        <v>6.7952282099510777E-2</v>
      </c>
    </row>
    <row r="36" spans="1:5">
      <c r="A36">
        <v>1</v>
      </c>
      <c r="B36">
        <v>1</v>
      </c>
      <c r="C36" t="s">
        <v>40</v>
      </c>
      <c r="D36">
        <f t="shared" si="1"/>
        <v>1.0646960606124608E-2</v>
      </c>
      <c r="E36">
        <f t="shared" si="1"/>
        <v>0.12991867435885593</v>
      </c>
    </row>
    <row r="37" spans="1:5">
      <c r="A37">
        <v>1</v>
      </c>
      <c r="B37">
        <v>1</v>
      </c>
      <c r="C37" t="s">
        <v>41</v>
      </c>
      <c r="D37">
        <f t="shared" si="1"/>
        <v>1.1312645622899464E-2</v>
      </c>
      <c r="E37">
        <f t="shared" si="1"/>
        <v>6.5374873739663913E-2</v>
      </c>
    </row>
    <row r="39" spans="1:5">
      <c r="C39" t="s">
        <v>7</v>
      </c>
      <c r="D39">
        <f>AVERAGE(D31:D37)</f>
        <v>1.3540880374904527E-2</v>
      </c>
      <c r="E39">
        <f>AVERAGE(E31:E37)</f>
        <v>0.1105491087026657</v>
      </c>
    </row>
    <row r="40" spans="1:5">
      <c r="C40" t="s">
        <v>13</v>
      </c>
      <c r="D40">
        <f>STDEV(D31:D37)/SQRT(D41)</f>
        <v>1.5343382207359071E-3</v>
      </c>
      <c r="E40">
        <f>STDEV(E31:E37)/SQRT(E41)</f>
        <v>1.6582604099390885E-2</v>
      </c>
    </row>
    <row r="41" spans="1:5">
      <c r="C41" t="s">
        <v>9</v>
      </c>
      <c r="D41">
        <f>COUNT(D31:D37)</f>
        <v>7</v>
      </c>
      <c r="E41">
        <f>COUNT(E31:E37)</f>
        <v>7</v>
      </c>
    </row>
    <row r="42" spans="1:5">
      <c r="D42" s="13"/>
      <c r="E4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A1048576"/>
    </sheetView>
  </sheetViews>
  <sheetFormatPr defaultRowHeight="15"/>
  <cols>
    <col min="1" max="1" width="12.140625" bestFit="1" customWidth="1"/>
    <col min="3" max="3" width="16.5703125" bestFit="1" customWidth="1"/>
  </cols>
  <sheetData>
    <row r="1" spans="1:3">
      <c r="A1" s="5" t="s">
        <v>47</v>
      </c>
      <c r="B1" s="18" t="s">
        <v>45</v>
      </c>
      <c r="C1" s="18" t="s">
        <v>46</v>
      </c>
    </row>
    <row r="2" spans="1:3">
      <c r="A2" t="s">
        <v>35</v>
      </c>
      <c r="B2" s="16">
        <v>7.2781162999999996E-2</v>
      </c>
      <c r="C2" s="16">
        <v>0.109439751</v>
      </c>
    </row>
    <row r="3" spans="1:3">
      <c r="A3" t="s">
        <v>36</v>
      </c>
      <c r="B3" s="16">
        <v>9.4321288000000003E-2</v>
      </c>
      <c r="C3" s="16">
        <v>0.10766749</v>
      </c>
    </row>
    <row r="4" spans="1:3">
      <c r="A4" t="s">
        <v>37</v>
      </c>
      <c r="B4" s="16">
        <v>8.2648850999999995E-2</v>
      </c>
      <c r="C4" s="16">
        <v>0.14060250799999999</v>
      </c>
    </row>
    <row r="5" spans="1:3">
      <c r="A5" t="s">
        <v>38</v>
      </c>
      <c r="B5" s="16">
        <v>5.4624562000000002E-2</v>
      </c>
      <c r="C5" s="16">
        <v>0.14460431100000001</v>
      </c>
    </row>
    <row r="6" spans="1:3">
      <c r="A6" t="s">
        <v>39</v>
      </c>
      <c r="B6" s="16">
        <v>0.10928969199999999</v>
      </c>
      <c r="C6" s="16">
        <v>7.3854892000000005E-2</v>
      </c>
    </row>
    <row r="7" spans="1:3">
      <c r="A7" t="s">
        <v>40</v>
      </c>
      <c r="B7" s="16">
        <v>6.1854672999999999E-2</v>
      </c>
      <c r="C7" s="16">
        <v>8.1909195000000004E-2</v>
      </c>
    </row>
    <row r="8" spans="1:3">
      <c r="A8" t="s">
        <v>41</v>
      </c>
      <c r="B8" s="16">
        <v>9.1136955000000006E-2</v>
      </c>
      <c r="C8" s="16">
        <v>7.7708066000000006E-2</v>
      </c>
    </row>
    <row r="9" spans="1:3">
      <c r="A9" t="s">
        <v>48</v>
      </c>
      <c r="B9" s="16">
        <v>8.0419562E-2</v>
      </c>
      <c r="C9" s="16">
        <v>8.0569061999999997E-2</v>
      </c>
    </row>
    <row r="10" spans="1:3">
      <c r="A10" t="s">
        <v>49</v>
      </c>
      <c r="B10" s="16">
        <v>7.0219087999999999E-2</v>
      </c>
      <c r="C10" s="16">
        <v>9.6466422999999996E-2</v>
      </c>
    </row>
    <row r="11" spans="1:3">
      <c r="A11" t="s">
        <v>50</v>
      </c>
      <c r="B11" s="16">
        <v>5.5102986E-2</v>
      </c>
      <c r="C11" s="16">
        <v>5.5046177000000002E-2</v>
      </c>
    </row>
    <row r="12" spans="1:3">
      <c r="A12" t="s">
        <v>51</v>
      </c>
      <c r="B12" s="16">
        <v>5.4614916999999999E-2</v>
      </c>
      <c r="C12" s="16">
        <v>5.7561119000000001E-2</v>
      </c>
    </row>
    <row r="13" spans="1:3">
      <c r="A13" t="s">
        <v>52</v>
      </c>
      <c r="B13" s="16">
        <v>5.1302322999999997E-2</v>
      </c>
      <c r="C13" s="16">
        <v>8.1767896000000007E-2</v>
      </c>
    </row>
    <row r="14" spans="1:3">
      <c r="A14" t="s">
        <v>53</v>
      </c>
      <c r="B14" s="16">
        <v>6.1943564E-2</v>
      </c>
      <c r="C14" s="16">
        <v>6.9468681000000004E-2</v>
      </c>
    </row>
    <row r="15" spans="1:3">
      <c r="A15" t="s">
        <v>54</v>
      </c>
      <c r="B15" s="16">
        <v>7.4270384999999994E-2</v>
      </c>
      <c r="C15" s="16">
        <v>9.5231462000000003E-2</v>
      </c>
    </row>
    <row r="21" spans="4:4">
      <c r="D2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G16" sqref="G16"/>
    </sheetView>
  </sheetViews>
  <sheetFormatPr defaultRowHeight="15"/>
  <cols>
    <col min="1" max="1" width="25.28515625" bestFit="1" customWidth="1"/>
    <col min="2" max="4" width="12" bestFit="1" customWidth="1"/>
    <col min="5" max="5" width="12.42578125" bestFit="1" customWidth="1"/>
    <col min="8" max="8" width="31.140625" bestFit="1" customWidth="1"/>
    <col min="9" max="11" width="12" bestFit="1" customWidth="1"/>
    <col min="12" max="12" width="12.42578125" bestFit="1" customWidth="1"/>
  </cols>
  <sheetData>
    <row r="1" spans="1:12">
      <c r="A1" s="5" t="s">
        <v>47</v>
      </c>
      <c r="B1" s="17" t="s">
        <v>45</v>
      </c>
      <c r="C1" s="17" t="s">
        <v>55</v>
      </c>
      <c r="D1" s="17" t="s">
        <v>56</v>
      </c>
      <c r="E1" s="17" t="s">
        <v>57</v>
      </c>
      <c r="H1" s="5" t="s">
        <v>58</v>
      </c>
      <c r="I1" s="17" t="s">
        <v>45</v>
      </c>
      <c r="J1" s="17" t="s">
        <v>55</v>
      </c>
      <c r="K1" s="17" t="s">
        <v>56</v>
      </c>
      <c r="L1" s="17" t="s">
        <v>57</v>
      </c>
    </row>
    <row r="2" spans="1:12">
      <c r="A2" t="s">
        <v>35</v>
      </c>
      <c r="B2" s="16">
        <v>7.0219087999999999E-2</v>
      </c>
      <c r="C2" s="16">
        <v>0.13520391500000001</v>
      </c>
      <c r="D2" s="16">
        <v>0.15618554800000001</v>
      </c>
      <c r="E2" s="16">
        <v>0.13309950500000001</v>
      </c>
      <c r="H2" t="s">
        <v>35</v>
      </c>
      <c r="I2" s="16">
        <v>9.3223809000000005E-2</v>
      </c>
      <c r="J2" s="16">
        <v>4.5632385999999997E-2</v>
      </c>
      <c r="K2" s="16">
        <v>4.6103605999999998E-2</v>
      </c>
      <c r="L2" s="16">
        <v>3.9467968999999999E-2</v>
      </c>
    </row>
    <row r="3" spans="1:12">
      <c r="A3" t="s">
        <v>36</v>
      </c>
      <c r="B3" s="16">
        <v>5.5102986E-2</v>
      </c>
      <c r="C3" s="16">
        <v>0.106239631</v>
      </c>
      <c r="D3" s="16">
        <v>0.106818276</v>
      </c>
      <c r="E3" s="16">
        <v>0.14146341600000001</v>
      </c>
      <c r="H3" t="s">
        <v>36</v>
      </c>
      <c r="I3" s="16">
        <v>8.0180830999999994E-2</v>
      </c>
      <c r="J3" s="16">
        <v>3.0215371000000001E-2</v>
      </c>
      <c r="K3" s="16">
        <v>3.3428782999999997E-2</v>
      </c>
      <c r="L3" s="16">
        <v>4.8822376000000001E-2</v>
      </c>
    </row>
    <row r="4" spans="1:12">
      <c r="A4" t="s">
        <v>37</v>
      </c>
      <c r="B4" s="16">
        <v>5.4614916999999999E-2</v>
      </c>
      <c r="C4" s="16">
        <v>0.14886704000000001</v>
      </c>
      <c r="D4" s="16">
        <v>0.14749427700000001</v>
      </c>
      <c r="E4" s="16">
        <v>0.17703334000000001</v>
      </c>
      <c r="H4" t="s">
        <v>37</v>
      </c>
      <c r="I4" s="16">
        <v>7.3809587999999995E-2</v>
      </c>
      <c r="J4" s="16">
        <v>5.7622293999999998E-2</v>
      </c>
      <c r="K4" s="16">
        <v>6.7522086999999995E-2</v>
      </c>
      <c r="L4" s="16">
        <v>3.1058524000000001E-2</v>
      </c>
    </row>
    <row r="5" spans="1:12">
      <c r="A5" t="s">
        <v>38</v>
      </c>
      <c r="B5" s="16">
        <v>5.1302322999999997E-2</v>
      </c>
      <c r="C5" s="16">
        <v>0.119042751</v>
      </c>
      <c r="D5" s="16">
        <v>0.15634530699999999</v>
      </c>
      <c r="E5" s="16">
        <v>0.12568022700000001</v>
      </c>
      <c r="H5" t="s">
        <v>38</v>
      </c>
      <c r="I5" s="16">
        <v>9.3141876999999998E-2</v>
      </c>
      <c r="J5" s="16">
        <v>3.2812107E-2</v>
      </c>
      <c r="K5" s="16">
        <v>5.5857590999999998E-2</v>
      </c>
      <c r="L5" s="16">
        <v>6.1569002999999997E-2</v>
      </c>
    </row>
    <row r="6" spans="1:12">
      <c r="A6" t="s">
        <v>39</v>
      </c>
      <c r="B6" s="16">
        <v>6.1943564E-2</v>
      </c>
      <c r="C6" s="16">
        <v>0.15732168699999999</v>
      </c>
      <c r="D6" s="16">
        <v>0.117432147</v>
      </c>
      <c r="E6" s="16">
        <v>0.158004956</v>
      </c>
      <c r="H6" t="s">
        <v>39</v>
      </c>
      <c r="I6" s="16">
        <v>6.2827629999999995E-2</v>
      </c>
      <c r="J6" s="16">
        <v>4.9663352000000001E-2</v>
      </c>
      <c r="K6" s="16">
        <v>4.5038860999999999E-2</v>
      </c>
      <c r="L6" s="16">
        <v>3.8229472E-2</v>
      </c>
    </row>
    <row r="7" spans="1:12">
      <c r="A7" t="s">
        <v>40</v>
      </c>
      <c r="B7" s="16">
        <v>7.4270384999999994E-2</v>
      </c>
      <c r="C7" s="16">
        <v>0.15745958700000001</v>
      </c>
      <c r="D7" s="16">
        <v>0.13835177200000001</v>
      </c>
      <c r="E7" s="16">
        <v>0.14396346700000001</v>
      </c>
      <c r="H7" t="s">
        <v>40</v>
      </c>
      <c r="I7" s="16">
        <v>7.3399233999999994E-2</v>
      </c>
      <c r="J7" s="16">
        <v>5.5110579999999999E-2</v>
      </c>
      <c r="K7" s="16">
        <v>4.5796345000000002E-2</v>
      </c>
      <c r="L7" s="16">
        <v>4.4707797000000001E-2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21" sqref="B21:B23"/>
    </sheetView>
  </sheetViews>
  <sheetFormatPr defaultRowHeight="15"/>
  <cols>
    <col min="1" max="1" width="25.28515625" bestFit="1" customWidth="1"/>
    <col min="2" max="2" width="9" bestFit="1" customWidth="1"/>
    <col min="3" max="3" width="15.28515625" bestFit="1" customWidth="1"/>
    <col min="5" max="5" width="25.28515625" bestFit="1" customWidth="1"/>
    <col min="6" max="6" width="9" bestFit="1" customWidth="1"/>
    <col min="7" max="7" width="15.28515625" bestFit="1" customWidth="1"/>
  </cols>
  <sheetData>
    <row r="1" spans="1:7">
      <c r="A1" s="5" t="s">
        <v>47</v>
      </c>
      <c r="B1" s="17" t="s">
        <v>59</v>
      </c>
      <c r="C1" s="17" t="s">
        <v>60</v>
      </c>
      <c r="E1" s="5" t="s">
        <v>61</v>
      </c>
      <c r="F1" s="17" t="s">
        <v>59</v>
      </c>
      <c r="G1" s="17" t="s">
        <v>60</v>
      </c>
    </row>
    <row r="2" spans="1:7">
      <c r="A2" t="s">
        <v>35</v>
      </c>
      <c r="B2" s="16">
        <v>0.44329000000000002</v>
      </c>
      <c r="C2" s="16">
        <v>0.30369099999999999</v>
      </c>
      <c r="E2" t="s">
        <v>35</v>
      </c>
      <c r="F2" s="16">
        <v>1.4551E-2</v>
      </c>
      <c r="G2" s="16">
        <v>1.1044999999999999E-2</v>
      </c>
    </row>
    <row r="3" spans="1:7">
      <c r="A3" t="s">
        <v>36</v>
      </c>
      <c r="B3" s="16">
        <v>0.25276199999999999</v>
      </c>
      <c r="C3" s="16">
        <v>0.234899</v>
      </c>
      <c r="E3" t="s">
        <v>36</v>
      </c>
      <c r="F3" s="16">
        <v>4.7980000000000002E-3</v>
      </c>
      <c r="G3" s="16">
        <v>2.5240000000000002E-3</v>
      </c>
    </row>
    <row r="4" spans="1:7">
      <c r="A4" t="s">
        <v>37</v>
      </c>
      <c r="B4" s="16">
        <v>0.30726900000000001</v>
      </c>
      <c r="C4" s="16">
        <v>0.24822</v>
      </c>
      <c r="E4" t="s">
        <v>37</v>
      </c>
      <c r="F4" s="16">
        <v>1.5388000000000001E-2</v>
      </c>
      <c r="G4" s="16">
        <v>8.3330000000000001E-3</v>
      </c>
    </row>
    <row r="5" spans="1:7">
      <c r="A5" t="s">
        <v>38</v>
      </c>
      <c r="B5" s="16">
        <v>0.39665400000000001</v>
      </c>
      <c r="C5" s="16">
        <v>0.38090000000000002</v>
      </c>
      <c r="E5" t="s">
        <v>38</v>
      </c>
      <c r="F5" s="16">
        <v>4.5300000000000002E-3</v>
      </c>
      <c r="G5" s="16">
        <v>5.0850000000000001E-3</v>
      </c>
    </row>
    <row r="6" spans="1:7">
      <c r="A6" t="s">
        <v>39</v>
      </c>
      <c r="B6" s="16">
        <v>0.23386599999999999</v>
      </c>
      <c r="C6" s="16">
        <v>0.32779900000000001</v>
      </c>
      <c r="E6" t="s">
        <v>39</v>
      </c>
      <c r="F6" s="16">
        <v>6.6670000000000002E-3</v>
      </c>
      <c r="G6" s="16">
        <v>4.0540000000000003E-3</v>
      </c>
    </row>
    <row r="7" spans="1:7">
      <c r="A7" t="s">
        <v>40</v>
      </c>
      <c r="B7" s="16">
        <v>5.4198000000000003E-2</v>
      </c>
      <c r="C7" s="16">
        <v>0.16094700000000001</v>
      </c>
      <c r="E7" t="s">
        <v>40</v>
      </c>
      <c r="F7" s="16">
        <v>1.1136E-2</v>
      </c>
      <c r="G7" s="16">
        <v>1.7614999999999999E-2</v>
      </c>
    </row>
    <row r="8" spans="1:7">
      <c r="A8" t="s">
        <v>41</v>
      </c>
      <c r="B8" s="16">
        <v>0.14580799999999999</v>
      </c>
      <c r="C8" s="16">
        <v>0.37258200000000002</v>
      </c>
      <c r="E8" t="s">
        <v>41</v>
      </c>
      <c r="F8" s="16">
        <v>1.0205000000000001E-2</v>
      </c>
      <c r="G8" s="16">
        <v>3.2539999999999999E-3</v>
      </c>
    </row>
    <row r="9" spans="1:7">
      <c r="A9" t="s">
        <v>48</v>
      </c>
      <c r="B9" s="16">
        <v>2.2370999999999999E-2</v>
      </c>
      <c r="C9" s="16">
        <v>0.131909</v>
      </c>
      <c r="E9" t="s">
        <v>48</v>
      </c>
      <c r="F9" s="16">
        <v>2.4159E-2</v>
      </c>
      <c r="G9" s="16">
        <v>2.1101999999999999E-2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2a-c gcg &amp; sst vs ins cont</vt:lpstr>
      <vt:lpstr>Fig 2d-e sst &amp; gcg secretion CC</vt:lpstr>
      <vt:lpstr>Fig 2g d cell Vm at 1G</vt:lpstr>
      <vt:lpstr>Fig 2h-i sst &amp; gcg in MFQ</vt:lpstr>
      <vt:lpstr>Fig 2j sst in CBX</vt:lpstr>
      <vt:lpstr>Fig 2k-l sst &amp; gcg CBX MFQ CC</vt:lpstr>
      <vt:lpstr>Fig 2m-n sst &amp; gcg in MFQ NOD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qzhang</dc:creator>
  <cp:lastModifiedBy>Quan Zhang</cp:lastModifiedBy>
  <dcterms:created xsi:type="dcterms:W3CDTF">2023-02-05T15:59:42Z</dcterms:created>
  <dcterms:modified xsi:type="dcterms:W3CDTF">2024-08-09T11:54:28Z</dcterms:modified>
</cp:coreProperties>
</file>