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qzhang\Dropbox\T1D coupling 2023\Final submission\all data file for final submission\"/>
    </mc:Choice>
  </mc:AlternateContent>
  <bookViews>
    <workbookView xWindow="0" yWindow="0" windowWidth="21570" windowHeight="9405" tabRatio="837" activeTab="1"/>
  </bookViews>
  <sheets>
    <sheet name="Fig 3c-d I &amp; V RIP NpHR d cells" sheetId="6" r:id="rId1"/>
    <sheet name="Fig 3e RIP-NpHR sst secretion" sheetId="7" r:id="rId2"/>
    <sheet name="Fig 3f delta cell Rm ctrl bV59M" sheetId="8" r:id="rId3"/>
    <sheet name="Fig 3j minimal current injected" sheetId="9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8" l="1"/>
  <c r="G21" i="8"/>
  <c r="F22" i="8"/>
  <c r="G22" i="8"/>
  <c r="F23" i="8"/>
  <c r="G23" i="8"/>
  <c r="F24" i="8"/>
  <c r="G24" i="8"/>
  <c r="F25" i="8"/>
  <c r="G25" i="8"/>
  <c r="G29" i="8"/>
  <c r="F29" i="8"/>
  <c r="G28" i="8"/>
  <c r="F28" i="8"/>
  <c r="G27" i="8"/>
  <c r="F27" i="8"/>
  <c r="F2" i="8"/>
  <c r="G2" i="8"/>
  <c r="G3" i="8"/>
  <c r="G4" i="8"/>
  <c r="G5" i="8"/>
  <c r="G6" i="8"/>
  <c r="F7" i="8"/>
  <c r="G7" i="8"/>
  <c r="F8" i="8"/>
  <c r="G8" i="8"/>
  <c r="F9" i="8"/>
  <c r="G9" i="8"/>
  <c r="F10" i="8"/>
  <c r="G10" i="8"/>
  <c r="F11" i="8"/>
  <c r="G11" i="8"/>
  <c r="F12" i="8"/>
  <c r="G12" i="8"/>
  <c r="F13" i="8"/>
  <c r="G13" i="8"/>
  <c r="F14" i="8"/>
  <c r="G14" i="8"/>
  <c r="F15" i="8"/>
  <c r="G15" i="8"/>
  <c r="G19" i="8"/>
  <c r="F19" i="8"/>
  <c r="G18" i="8"/>
  <c r="F18" i="8"/>
  <c r="G17" i="8"/>
  <c r="F17" i="8"/>
  <c r="F30" i="8"/>
  <c r="G30" i="8"/>
</calcChain>
</file>

<file path=xl/sharedStrings.xml><?xml version="1.0" encoding="utf-8"?>
<sst xmlns="http://schemas.openxmlformats.org/spreadsheetml/2006/main" count="82" uniqueCount="45">
  <si>
    <t>mean</t>
  </si>
  <si>
    <t>se</t>
  </si>
  <si>
    <t>n</t>
  </si>
  <si>
    <t>E201125-1</t>
  </si>
  <si>
    <t>Rm (GOhm)</t>
  </si>
  <si>
    <t>p vs control</t>
  </si>
  <si>
    <t>exp name</t>
  </si>
  <si>
    <t>cell type</t>
  </si>
  <si>
    <t>genotype</t>
  </si>
  <si>
    <t>I KATP (pA)</t>
  </si>
  <si>
    <t>GKATP (nS)</t>
  </si>
  <si>
    <t>E170717-1</t>
  </si>
  <si>
    <t>control</t>
  </si>
  <si>
    <t>E160414-1</t>
  </si>
  <si>
    <t>E160823-1</t>
  </si>
  <si>
    <t>E160823-2</t>
  </si>
  <si>
    <t>E150902-1</t>
  </si>
  <si>
    <t>D</t>
  </si>
  <si>
    <t>E201117-2</t>
  </si>
  <si>
    <t>E201124-1</t>
  </si>
  <si>
    <t>E201124-3</t>
  </si>
  <si>
    <t>E201124-4</t>
  </si>
  <si>
    <t>E201125-2</t>
  </si>
  <si>
    <t>E201201-1</t>
  </si>
  <si>
    <t>E201201-4</t>
  </si>
  <si>
    <t>E201201-5</t>
  </si>
  <si>
    <t>sem</t>
  </si>
  <si>
    <t>E170727-2</t>
  </si>
  <si>
    <t>BV59M</t>
  </si>
  <si>
    <t>E170728-1</t>
  </si>
  <si>
    <t>E180111-4</t>
  </si>
  <si>
    <t>E201202-2</t>
  </si>
  <si>
    <t>E201202-3</t>
  </si>
  <si>
    <t>ΔI in delta cells</t>
  </si>
  <si>
    <t>control (pA)</t>
  </si>
  <si>
    <t>CBX (pA)</t>
  </si>
  <si>
    <t>ΔV in delta cells</t>
  </si>
  <si>
    <t>control (mV)</t>
  </si>
  <si>
    <t>CBX (mV)</t>
  </si>
  <si>
    <t>RIP-NpHR sst secretion (% of content/h)</t>
  </si>
  <si>
    <t>1G light off</t>
  </si>
  <si>
    <t>1G light on</t>
  </si>
  <si>
    <t>20G light off</t>
  </si>
  <si>
    <t>20G light on</t>
  </si>
  <si>
    <t>Minimal current injected to inhibit delta cell electrical activity (pA)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</si>
</sst>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134"/>
      <scheme val="minor"/>
    </font>
    <font>
      <sz val="10"/>
      <name val="Arial"/>
      <family val="2"/>
    </font>
    <font>
      <sz val="10"/>
      <name val="Arial"/>
    </font>
    <font>
      <sz val="11"/>
      <color theme="1"/>
      <name val="Calibri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>
      <alignment vertical="center"/>
    </xf>
  </cellStyleXfs>
  <cellXfs count="10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0" xfId="0" applyFont="1" applyFill="1"/>
    <xf numFmtId="0" fontId="0" fillId="0" borderId="0" xfId="0" applyFill="1"/>
    <xf numFmtId="0" fontId="0" fillId="0" borderId="0" xfId="0" applyFont="1" applyFill="1"/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</cellXfs>
  <cellStyles count="2">
    <cellStyle name="Normal" xfId="0" builtinId="0"/>
    <cellStyle name="常规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/>
  </sheetViews>
  <sheetFormatPr defaultRowHeight="15"/>
  <cols>
    <col min="1" max="1" width="14.42578125" bestFit="1" customWidth="1"/>
    <col min="2" max="2" width="10.5703125" bestFit="1" customWidth="1"/>
    <col min="5" max="5" width="15.140625" bestFit="1" customWidth="1"/>
    <col min="6" max="6" width="11.140625" bestFit="1" customWidth="1"/>
  </cols>
  <sheetData>
    <row r="1" spans="1:7">
      <c r="A1" s="8" t="s">
        <v>33</v>
      </c>
      <c r="B1" s="6" t="s">
        <v>34</v>
      </c>
      <c r="C1" s="6" t="s">
        <v>35</v>
      </c>
      <c r="E1" s="8" t="s">
        <v>36</v>
      </c>
      <c r="F1" s="6" t="s">
        <v>37</v>
      </c>
      <c r="G1" s="6" t="s">
        <v>38</v>
      </c>
    </row>
    <row r="2" spans="1:7">
      <c r="B2" s="7">
        <v>1.5</v>
      </c>
      <c r="C2" s="7">
        <v>0</v>
      </c>
      <c r="F2" s="2">
        <v>-9</v>
      </c>
      <c r="G2" s="2">
        <v>-1.9</v>
      </c>
    </row>
    <row r="3" spans="1:7">
      <c r="B3" s="7">
        <v>1.4</v>
      </c>
      <c r="C3" s="7">
        <v>0</v>
      </c>
      <c r="F3" s="2">
        <v>-12</v>
      </c>
      <c r="G3" s="2">
        <v>-1.6</v>
      </c>
    </row>
    <row r="4" spans="1:7">
      <c r="B4" s="7">
        <v>1.4</v>
      </c>
      <c r="C4" s="7">
        <v>0</v>
      </c>
      <c r="F4" s="2">
        <v>-14</v>
      </c>
      <c r="G4" s="2">
        <v>-1.1000000000000001</v>
      </c>
    </row>
    <row r="5" spans="1:7">
      <c r="B5" s="7">
        <v>2</v>
      </c>
      <c r="C5" s="7">
        <v>0</v>
      </c>
      <c r="F5" s="2">
        <v>-16</v>
      </c>
      <c r="G5" s="2">
        <v>-3.4</v>
      </c>
    </row>
    <row r="6" spans="1:7">
      <c r="B6" s="7">
        <v>2</v>
      </c>
      <c r="C6" s="7">
        <v>3</v>
      </c>
      <c r="F6" s="2">
        <v>-12</v>
      </c>
      <c r="G6" s="2">
        <v>-3</v>
      </c>
    </row>
    <row r="7" spans="1:7">
      <c r="B7" s="7">
        <v>1.4</v>
      </c>
      <c r="C7" s="7">
        <v>0</v>
      </c>
      <c r="F7" s="2">
        <v>-18</v>
      </c>
      <c r="G7" s="2">
        <v>-3</v>
      </c>
    </row>
    <row r="8" spans="1:7">
      <c r="B8" s="7">
        <v>9.6</v>
      </c>
      <c r="C8" s="7">
        <v>0</v>
      </c>
      <c r="F8" s="2">
        <v>-9</v>
      </c>
      <c r="G8" s="2">
        <v>1</v>
      </c>
    </row>
    <row r="9" spans="1:7">
      <c r="B9" s="7">
        <v>3.5</v>
      </c>
      <c r="C9" s="7"/>
      <c r="F9" s="2">
        <v>-29</v>
      </c>
      <c r="G9" s="2">
        <v>-2</v>
      </c>
    </row>
    <row r="10" spans="1:7">
      <c r="B10" s="7">
        <v>2.5</v>
      </c>
      <c r="C10" s="7"/>
      <c r="F10" s="2">
        <v>-10</v>
      </c>
      <c r="G10" s="2"/>
    </row>
    <row r="11" spans="1:7">
      <c r="F11" s="2">
        <v>-10</v>
      </c>
      <c r="G11" s="2"/>
    </row>
    <row r="12" spans="1:7">
      <c r="F12" s="2">
        <v>-22</v>
      </c>
      <c r="G12" s="2"/>
    </row>
    <row r="13" spans="1:7">
      <c r="F13" s="2">
        <v>-12</v>
      </c>
      <c r="G13" s="2"/>
    </row>
    <row r="14" spans="1:7">
      <c r="F14" s="2">
        <v>-9</v>
      </c>
      <c r="G14" s="2"/>
    </row>
    <row r="15" spans="1:7">
      <c r="F15" s="2">
        <v>-19</v>
      </c>
      <c r="G15" s="2"/>
    </row>
    <row r="16" spans="1:7">
      <c r="F16" s="2">
        <v>-5</v>
      </c>
      <c r="G16" s="2"/>
    </row>
    <row r="17" spans="6:7">
      <c r="F17" s="2">
        <v>-5</v>
      </c>
      <c r="G17" s="2"/>
    </row>
    <row r="18" spans="6:7">
      <c r="F18" s="2">
        <v>-8</v>
      </c>
      <c r="G18" s="2"/>
    </row>
    <row r="19" spans="6:7">
      <c r="G19" s="2"/>
    </row>
  </sheetData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workbookViewId="0">
      <selection activeCell="D21" sqref="D21"/>
    </sheetView>
  </sheetViews>
  <sheetFormatPr defaultRowHeight="15"/>
  <cols>
    <col min="1" max="1" width="37" bestFit="1" customWidth="1"/>
    <col min="2" max="3" width="10.85546875" bestFit="1" customWidth="1"/>
    <col min="4" max="5" width="11.85546875" bestFit="1" customWidth="1"/>
  </cols>
  <sheetData>
    <row r="1" spans="1:6">
      <c r="A1" s="1" t="s">
        <v>39</v>
      </c>
      <c r="B1" s="9" t="s">
        <v>40</v>
      </c>
      <c r="C1" s="9" t="s">
        <v>41</v>
      </c>
      <c r="D1" s="9" t="s">
        <v>42</v>
      </c>
      <c r="E1" s="9" t="s">
        <v>43</v>
      </c>
      <c r="F1" s="1"/>
    </row>
    <row r="2" spans="1:6">
      <c r="B2" s="2">
        <v>0.83286899999999997</v>
      </c>
      <c r="C2" s="2">
        <v>0.94972299999999998</v>
      </c>
      <c r="D2" s="2">
        <v>1.381942</v>
      </c>
      <c r="E2" s="2">
        <v>1.12029</v>
      </c>
    </row>
    <row r="3" spans="1:6">
      <c r="B3" s="2">
        <v>0.95213099999999995</v>
      </c>
      <c r="C3" s="2">
        <v>1.2157849999999999</v>
      </c>
      <c r="D3" s="2">
        <v>0.87962700000000005</v>
      </c>
      <c r="E3" s="2">
        <v>0.94134200000000001</v>
      </c>
    </row>
    <row r="4" spans="1:6">
      <c r="B4" s="2">
        <v>0.50856500000000004</v>
      </c>
      <c r="C4" s="2">
        <v>0.62484799999999996</v>
      </c>
      <c r="D4" s="2">
        <v>1.15855</v>
      </c>
      <c r="E4" s="2">
        <v>0.85106400000000004</v>
      </c>
    </row>
    <row r="5" spans="1:6">
      <c r="B5" s="2">
        <v>1.4859100000000001</v>
      </c>
      <c r="C5" s="2">
        <v>0.64593999999999996</v>
      </c>
      <c r="D5" s="2">
        <v>2.033744</v>
      </c>
      <c r="E5" s="2">
        <v>0.54486400000000001</v>
      </c>
    </row>
    <row r="6" spans="1:6">
      <c r="B6" s="2">
        <v>0.62037799999999999</v>
      </c>
      <c r="C6" s="2">
        <v>1.1644410000000001</v>
      </c>
      <c r="D6" s="2">
        <v>2.5981420000000002</v>
      </c>
      <c r="E6" s="2">
        <v>0.65650600000000003</v>
      </c>
    </row>
    <row r="7" spans="1:6">
      <c r="B7" s="2">
        <v>0.75592000000000004</v>
      </c>
      <c r="C7" s="2">
        <v>0.40432600000000002</v>
      </c>
      <c r="D7" s="2">
        <v>2.4539420000000001</v>
      </c>
      <c r="E7" s="2">
        <v>1.347907</v>
      </c>
    </row>
    <row r="8" spans="1:6">
      <c r="B8" s="2">
        <v>0.54595300000000002</v>
      </c>
      <c r="C8" s="2">
        <v>0.42665599999999998</v>
      </c>
      <c r="D8" s="2">
        <v>1.0022089999999999</v>
      </c>
      <c r="E8" s="2">
        <v>1.4754240000000001</v>
      </c>
    </row>
    <row r="9" spans="1:6">
      <c r="B9" s="2">
        <v>0.67155699999999996</v>
      </c>
      <c r="C9" s="2">
        <v>0.26202700000000001</v>
      </c>
      <c r="D9" s="2">
        <v>1.12029</v>
      </c>
      <c r="E9" s="2">
        <v>0.713063</v>
      </c>
    </row>
    <row r="10" spans="1:6">
      <c r="B10" s="2">
        <v>0.22343099999999999</v>
      </c>
      <c r="C10" s="2">
        <v>0.41007300000000002</v>
      </c>
      <c r="D10" s="2">
        <v>1.0304990000000001</v>
      </c>
      <c r="E10" s="2">
        <v>0.96243199999999995</v>
      </c>
    </row>
    <row r="11" spans="1:6">
      <c r="B11" s="2">
        <v>0.457594</v>
      </c>
      <c r="C11" s="2">
        <v>0.20322000000000001</v>
      </c>
      <c r="D11" s="2">
        <v>0.79149899999999995</v>
      </c>
      <c r="E11" s="2">
        <v>0.97284300000000001</v>
      </c>
    </row>
    <row r="12" spans="1:6">
      <c r="B12" s="2">
        <v>0.50012999999999996</v>
      </c>
      <c r="C12" s="2">
        <v>0.32238099999999997</v>
      </c>
      <c r="D12" s="2">
        <v>2.0307879999999998</v>
      </c>
      <c r="E12" s="2">
        <v>1.6798729999999999</v>
      </c>
    </row>
    <row r="13" spans="1:6">
      <c r="B13" s="2">
        <v>0.22492899999999999</v>
      </c>
      <c r="D13" s="2">
        <v>2.5238420000000001</v>
      </c>
      <c r="E13" s="2">
        <v>1.328646</v>
      </c>
    </row>
    <row r="14" spans="1:6">
      <c r="B14" s="2">
        <v>0.46334399999999998</v>
      </c>
      <c r="D14" s="2">
        <v>1.0648690000000001</v>
      </c>
      <c r="E14" s="2">
        <v>1.1653370000000001</v>
      </c>
    </row>
    <row r="15" spans="1:6">
      <c r="D15" s="2">
        <v>2.6978979999999999</v>
      </c>
      <c r="E15" s="2">
        <v>1.2558560000000001</v>
      </c>
    </row>
    <row r="16" spans="1:6">
      <c r="D16" s="2">
        <v>2.1274380000000002</v>
      </c>
      <c r="E16" s="2">
        <v>1.9194979999999999</v>
      </c>
    </row>
    <row r="17" spans="4:5">
      <c r="D17" s="2">
        <v>2.6772879999999999</v>
      </c>
      <c r="E17" s="2">
        <v>1.7836369999999999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workbookViewId="0">
      <selection activeCell="K22" sqref="K22"/>
    </sheetView>
  </sheetViews>
  <sheetFormatPr defaultRowHeight="15"/>
  <cols>
    <col min="1" max="1" width="37.140625" bestFit="1" customWidth="1"/>
  </cols>
  <sheetData>
    <row r="1" spans="1:7" s="1" customFormat="1">
      <c r="A1" s="3" t="s">
        <v>6</v>
      </c>
      <c r="B1" s="1" t="s">
        <v>7</v>
      </c>
      <c r="C1" s="1" t="s">
        <v>8</v>
      </c>
      <c r="E1" s="1" t="s">
        <v>9</v>
      </c>
      <c r="F1" s="1" t="s">
        <v>10</v>
      </c>
      <c r="G1" s="1" t="s">
        <v>4</v>
      </c>
    </row>
    <row r="2" spans="1:7">
      <c r="A2" s="4" t="s">
        <v>11</v>
      </c>
      <c r="B2" t="s">
        <v>17</v>
      </c>
      <c r="C2" t="s">
        <v>12</v>
      </c>
      <c r="E2">
        <v>7.2</v>
      </c>
      <c r="F2">
        <f>E2/20</f>
        <v>0.36</v>
      </c>
      <c r="G2">
        <f>1/F2</f>
        <v>2.7777777777777777</v>
      </c>
    </row>
    <row r="3" spans="1:7">
      <c r="A3" s="5" t="s">
        <v>13</v>
      </c>
      <c r="B3" t="s">
        <v>17</v>
      </c>
      <c r="C3" t="s">
        <v>12</v>
      </c>
      <c r="E3">
        <v>13.6</v>
      </c>
      <c r="F3">
        <v>0.67999999999999994</v>
      </c>
      <c r="G3">
        <f t="shared" ref="G3:G25" si="0">1/F3</f>
        <v>1.4705882352941178</v>
      </c>
    </row>
    <row r="4" spans="1:7">
      <c r="A4" s="5" t="s">
        <v>14</v>
      </c>
      <c r="B4" t="s">
        <v>17</v>
      </c>
      <c r="C4" t="s">
        <v>12</v>
      </c>
      <c r="E4">
        <v>18.600000000000001</v>
      </c>
      <c r="F4">
        <v>0.93</v>
      </c>
      <c r="G4">
        <f t="shared" si="0"/>
        <v>1.075268817204301</v>
      </c>
    </row>
    <row r="5" spans="1:7">
      <c r="A5" s="5" t="s">
        <v>15</v>
      </c>
      <c r="B5" t="s">
        <v>17</v>
      </c>
      <c r="C5" t="s">
        <v>12</v>
      </c>
      <c r="E5">
        <v>30.6</v>
      </c>
      <c r="F5">
        <v>1.53</v>
      </c>
      <c r="G5">
        <f t="shared" si="0"/>
        <v>0.65359477124183007</v>
      </c>
    </row>
    <row r="6" spans="1:7">
      <c r="A6" s="5" t="s">
        <v>16</v>
      </c>
      <c r="B6" t="s">
        <v>17</v>
      </c>
      <c r="C6" t="s">
        <v>12</v>
      </c>
      <c r="E6">
        <v>4.9000000000000004</v>
      </c>
      <c r="F6">
        <v>0.24500000000000002</v>
      </c>
      <c r="G6">
        <f t="shared" si="0"/>
        <v>4.0816326530612237</v>
      </c>
    </row>
    <row r="7" spans="1:7">
      <c r="A7" s="5" t="s">
        <v>18</v>
      </c>
      <c r="B7" t="s">
        <v>17</v>
      </c>
      <c r="C7" t="s">
        <v>12</v>
      </c>
      <c r="E7">
        <v>5.3</v>
      </c>
      <c r="F7">
        <f t="shared" ref="F7:F15" si="1">E7/20</f>
        <v>0.26500000000000001</v>
      </c>
      <c r="G7">
        <f t="shared" si="0"/>
        <v>3.773584905660377</v>
      </c>
    </row>
    <row r="8" spans="1:7">
      <c r="A8" s="5" t="s">
        <v>19</v>
      </c>
      <c r="B8" t="s">
        <v>17</v>
      </c>
      <c r="C8" t="s">
        <v>12</v>
      </c>
      <c r="E8">
        <v>2.6</v>
      </c>
      <c r="F8">
        <f t="shared" si="1"/>
        <v>0.13</v>
      </c>
      <c r="G8">
        <f t="shared" si="0"/>
        <v>7.6923076923076916</v>
      </c>
    </row>
    <row r="9" spans="1:7">
      <c r="A9" s="5" t="s">
        <v>20</v>
      </c>
      <c r="B9" t="s">
        <v>17</v>
      </c>
      <c r="C9" t="s">
        <v>12</v>
      </c>
      <c r="E9">
        <v>5.3</v>
      </c>
      <c r="F9">
        <f t="shared" si="1"/>
        <v>0.26500000000000001</v>
      </c>
      <c r="G9">
        <f t="shared" si="0"/>
        <v>3.773584905660377</v>
      </c>
    </row>
    <row r="10" spans="1:7">
      <c r="A10" s="5" t="s">
        <v>21</v>
      </c>
      <c r="B10" t="s">
        <v>17</v>
      </c>
      <c r="C10" t="s">
        <v>12</v>
      </c>
      <c r="E10">
        <v>10.74</v>
      </c>
      <c r="F10">
        <f t="shared" si="1"/>
        <v>0.53700000000000003</v>
      </c>
      <c r="G10">
        <f t="shared" si="0"/>
        <v>1.8621973929236497</v>
      </c>
    </row>
    <row r="11" spans="1:7">
      <c r="A11" s="5" t="s">
        <v>3</v>
      </c>
      <c r="B11" t="s">
        <v>17</v>
      </c>
      <c r="C11" t="s">
        <v>12</v>
      </c>
      <c r="E11">
        <v>6</v>
      </c>
      <c r="F11">
        <f t="shared" si="1"/>
        <v>0.3</v>
      </c>
      <c r="G11">
        <f t="shared" si="0"/>
        <v>3.3333333333333335</v>
      </c>
    </row>
    <row r="12" spans="1:7">
      <c r="A12" s="4" t="s">
        <v>22</v>
      </c>
      <c r="B12" t="s">
        <v>17</v>
      </c>
      <c r="C12" t="s">
        <v>12</v>
      </c>
      <c r="E12">
        <v>5.9</v>
      </c>
      <c r="F12">
        <f t="shared" si="1"/>
        <v>0.29500000000000004</v>
      </c>
      <c r="G12">
        <f t="shared" si="0"/>
        <v>3.3898305084745757</v>
      </c>
    </row>
    <row r="13" spans="1:7">
      <c r="A13" s="4" t="s">
        <v>23</v>
      </c>
      <c r="B13" t="s">
        <v>17</v>
      </c>
      <c r="C13" t="s">
        <v>12</v>
      </c>
      <c r="E13">
        <v>4.3</v>
      </c>
      <c r="F13">
        <f t="shared" si="1"/>
        <v>0.215</v>
      </c>
      <c r="G13">
        <f t="shared" si="0"/>
        <v>4.6511627906976747</v>
      </c>
    </row>
    <row r="14" spans="1:7">
      <c r="A14" s="4" t="s">
        <v>24</v>
      </c>
      <c r="B14" t="s">
        <v>17</v>
      </c>
      <c r="C14" t="s">
        <v>12</v>
      </c>
      <c r="E14">
        <v>5.0999999999999996</v>
      </c>
      <c r="F14">
        <f t="shared" si="1"/>
        <v>0.255</v>
      </c>
      <c r="G14">
        <f t="shared" si="0"/>
        <v>3.9215686274509802</v>
      </c>
    </row>
    <row r="15" spans="1:7">
      <c r="A15" s="4" t="s">
        <v>25</v>
      </c>
      <c r="B15" t="s">
        <v>17</v>
      </c>
      <c r="C15" t="s">
        <v>12</v>
      </c>
      <c r="E15">
        <v>5</v>
      </c>
      <c r="F15">
        <f t="shared" si="1"/>
        <v>0.25</v>
      </c>
      <c r="G15">
        <f t="shared" si="0"/>
        <v>4</v>
      </c>
    </row>
    <row r="16" spans="1:7">
      <c r="A16" s="4"/>
    </row>
    <row r="17" spans="1:7">
      <c r="A17" s="3" t="s">
        <v>0</v>
      </c>
      <c r="F17">
        <f>AVERAGE(F2:F15)</f>
        <v>0.44692857142857134</v>
      </c>
      <c r="G17">
        <f>AVERAGE(G2:G15)</f>
        <v>3.3183166007919938</v>
      </c>
    </row>
    <row r="18" spans="1:7">
      <c r="A18" s="3" t="s">
        <v>26</v>
      </c>
      <c r="F18">
        <f>STDEV(F2:F15)/SQRT(COUNT(F2:F15))</f>
        <v>0.10103548850382058</v>
      </c>
      <c r="G18">
        <f>STDEV(G2:G15)/SQRT(COUNT(G2:G15))</f>
        <v>0.47287978609951575</v>
      </c>
    </row>
    <row r="19" spans="1:7">
      <c r="A19" s="3" t="s">
        <v>2</v>
      </c>
      <c r="F19">
        <f>COUNT(F2:F15)</f>
        <v>14</v>
      </c>
      <c r="G19">
        <f>COUNT(G2:G15)</f>
        <v>14</v>
      </c>
    </row>
    <row r="20" spans="1:7">
      <c r="A20" s="4"/>
    </row>
    <row r="21" spans="1:7">
      <c r="A21" s="4" t="s">
        <v>27</v>
      </c>
      <c r="B21" t="s">
        <v>17</v>
      </c>
      <c r="C21" t="s">
        <v>28</v>
      </c>
      <c r="E21">
        <v>29.6</v>
      </c>
      <c r="F21">
        <f>E21/20</f>
        <v>1.48</v>
      </c>
      <c r="G21">
        <f t="shared" si="0"/>
        <v>0.67567567567567566</v>
      </c>
    </row>
    <row r="22" spans="1:7">
      <c r="A22" s="4" t="s">
        <v>29</v>
      </c>
      <c r="B22" t="s">
        <v>17</v>
      </c>
      <c r="C22" t="s">
        <v>28</v>
      </c>
      <c r="E22">
        <v>26.2</v>
      </c>
      <c r="F22">
        <f>E22/20</f>
        <v>1.31</v>
      </c>
      <c r="G22">
        <f t="shared" si="0"/>
        <v>0.76335877862595414</v>
      </c>
    </row>
    <row r="23" spans="1:7">
      <c r="A23" s="4" t="s">
        <v>30</v>
      </c>
      <c r="B23" t="s">
        <v>17</v>
      </c>
      <c r="C23" t="s">
        <v>28</v>
      </c>
      <c r="E23">
        <v>11.8</v>
      </c>
      <c r="F23">
        <f>E23/20</f>
        <v>0.59000000000000008</v>
      </c>
      <c r="G23">
        <f t="shared" si="0"/>
        <v>1.6949152542372878</v>
      </c>
    </row>
    <row r="24" spans="1:7">
      <c r="A24" s="4" t="s">
        <v>31</v>
      </c>
      <c r="B24" t="s">
        <v>17</v>
      </c>
      <c r="C24" t="s">
        <v>28</v>
      </c>
      <c r="E24">
        <v>2.2000000000000002</v>
      </c>
      <c r="F24">
        <f>E24/20</f>
        <v>0.11000000000000001</v>
      </c>
      <c r="G24">
        <f t="shared" si="0"/>
        <v>9.0909090909090899</v>
      </c>
    </row>
    <row r="25" spans="1:7">
      <c r="A25" s="4" t="s">
        <v>32</v>
      </c>
      <c r="B25" t="s">
        <v>17</v>
      </c>
      <c r="C25" t="s">
        <v>28</v>
      </c>
      <c r="E25">
        <v>4.9000000000000004</v>
      </c>
      <c r="F25">
        <f>E25/20</f>
        <v>0.24500000000000002</v>
      </c>
      <c r="G25">
        <f t="shared" si="0"/>
        <v>4.0816326530612237</v>
      </c>
    </row>
    <row r="26" spans="1:7">
      <c r="A26" s="4"/>
    </row>
    <row r="27" spans="1:7">
      <c r="A27" s="3" t="s">
        <v>0</v>
      </c>
      <c r="F27">
        <f>AVERAGE(F21:F26)</f>
        <v>0.747</v>
      </c>
      <c r="G27">
        <f>AVERAGE(G21:G26)</f>
        <v>3.2612982905018462</v>
      </c>
    </row>
    <row r="28" spans="1:7">
      <c r="A28" s="3" t="s">
        <v>1</v>
      </c>
      <c r="F28">
        <f>STDEV(F21:F26)/SQRT(F29)</f>
        <v>0.27718946588930832</v>
      </c>
      <c r="G28">
        <f>STDEV(G21:G26)/SQRT(G29)</f>
        <v>1.5817081348689008</v>
      </c>
    </row>
    <row r="29" spans="1:7">
      <c r="A29" s="3" t="s">
        <v>2</v>
      </c>
      <c r="F29">
        <f>COUNT(F21:F26)</f>
        <v>5</v>
      </c>
      <c r="G29">
        <f>COUNT(G21:G26)</f>
        <v>5</v>
      </c>
    </row>
    <row r="30" spans="1:7">
      <c r="A30" s="3" t="s">
        <v>5</v>
      </c>
      <c r="F30">
        <f>TTEST(F21:F25,F2:F15,2,2)</f>
        <v>0.21468680885539287</v>
      </c>
      <c r="G30">
        <f>TTEST(G21:G25,G2:G15,2,2)</f>
        <v>0.96276845204279771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>
      <selection activeCell="E26" sqref="E26"/>
    </sheetView>
  </sheetViews>
  <sheetFormatPr defaultRowHeight="15"/>
  <cols>
    <col min="1" max="1" width="56.140625" bestFit="1" customWidth="1"/>
  </cols>
  <sheetData>
    <row r="1" spans="1:1">
      <c r="A1" s="6" t="s">
        <v>44</v>
      </c>
    </row>
    <row r="2" spans="1:1">
      <c r="A2" s="2">
        <v>-0.4</v>
      </c>
    </row>
    <row r="3" spans="1:1">
      <c r="A3" s="2">
        <v>-0.6</v>
      </c>
    </row>
    <row r="4" spans="1:1">
      <c r="A4" s="2">
        <v>-0.4</v>
      </c>
    </row>
    <row r="5" spans="1:1">
      <c r="A5" s="2">
        <v>-1</v>
      </c>
    </row>
    <row r="6" spans="1:1">
      <c r="A6" s="2">
        <v>-3</v>
      </c>
    </row>
    <row r="7" spans="1:1">
      <c r="A7" s="2">
        <v>-4</v>
      </c>
    </row>
    <row r="8" spans="1:1">
      <c r="A8" s="2">
        <v>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 3c-d I &amp; V RIP NpHR d cells</vt:lpstr>
      <vt:lpstr>Fig 3e RIP-NpHR sst secretion</vt:lpstr>
      <vt:lpstr>Fig 3f delta cell Rm ctrl bV59M</vt:lpstr>
      <vt:lpstr>Fig 3j minimal current injected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Quan Zhang</dc:creator>
  <cp:lastModifiedBy>Quan Zhang</cp:lastModifiedBy>
  <dcterms:created xsi:type="dcterms:W3CDTF">2023-02-20T15:40:45Z</dcterms:created>
  <dcterms:modified xsi:type="dcterms:W3CDTF">2024-08-09T11:58:23Z</dcterms:modified>
</cp:coreProperties>
</file>