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omagune-my.sharepoint.com/personal/pramos_cicbiomagune_es/Documents/Escritorio/2025_NatureMetab/"/>
    </mc:Choice>
  </mc:AlternateContent>
  <xr:revisionPtr revIDLastSave="0" documentId="8_{846980AA-5F6C-4138-BE37-74CDD48E9040}" xr6:coauthVersionLast="47" xr6:coauthVersionMax="47" xr10:uidLastSave="{00000000-0000-0000-0000-000000000000}"/>
  <bookViews>
    <workbookView xWindow="-120" yWindow="-120" windowWidth="29040" windowHeight="17640" xr2:uid="{BE609631-41D1-4B50-832E-600EE149D3F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C40" i="1"/>
  <c r="D40" i="1"/>
  <c r="E40" i="1"/>
  <c r="F40" i="1"/>
  <c r="G40" i="1"/>
  <c r="B59" i="1"/>
  <c r="C59" i="1"/>
  <c r="D59" i="1"/>
  <c r="E59" i="1"/>
  <c r="F59" i="1"/>
  <c r="G59" i="1"/>
  <c r="B50" i="1"/>
  <c r="C50" i="1"/>
  <c r="D50" i="1"/>
  <c r="E50" i="1"/>
  <c r="B3" i="1"/>
  <c r="M3" i="1" s="1"/>
  <c r="R18" i="1"/>
  <c r="R17" i="1"/>
  <c r="R16" i="1"/>
  <c r="R15" i="1"/>
  <c r="R14" i="1"/>
  <c r="R13" i="1"/>
  <c r="Q18" i="1"/>
  <c r="Q17" i="1"/>
  <c r="Q16" i="1"/>
  <c r="Q15" i="1"/>
  <c r="Q14" i="1"/>
  <c r="Q13" i="1"/>
  <c r="Q12" i="1"/>
  <c r="Q22" i="1"/>
  <c r="Q23" i="1"/>
  <c r="Q24" i="1"/>
  <c r="Q25" i="1"/>
  <c r="Q26" i="1"/>
  <c r="Q27" i="1"/>
  <c r="R9" i="1"/>
  <c r="R8" i="1"/>
  <c r="R7" i="1"/>
  <c r="R6" i="1"/>
  <c r="R5" i="1"/>
  <c r="R4" i="1"/>
  <c r="Q8" i="1"/>
  <c r="Q6" i="1"/>
  <c r="Q5" i="1"/>
  <c r="Q4" i="1"/>
  <c r="E21" i="1"/>
  <c r="D21" i="1"/>
  <c r="M21" i="1" s="1"/>
  <c r="K12" i="1"/>
  <c r="J12" i="1"/>
  <c r="I12" i="1"/>
  <c r="H12" i="1"/>
  <c r="G12" i="1"/>
  <c r="F12" i="1"/>
  <c r="E12" i="1"/>
  <c r="D12" i="1"/>
  <c r="C12" i="1"/>
  <c r="B12" i="1"/>
  <c r="K3" i="1"/>
  <c r="J3" i="1"/>
  <c r="I3" i="1"/>
  <c r="H3" i="1"/>
  <c r="G3" i="1"/>
  <c r="F3" i="1"/>
  <c r="E3" i="1"/>
  <c r="D3" i="1"/>
  <c r="C3" i="1"/>
  <c r="B30" i="1"/>
  <c r="C30" i="1"/>
  <c r="D30" i="1"/>
  <c r="E30" i="1"/>
  <c r="N36" i="1"/>
  <c r="O36" i="1" s="1"/>
  <c r="M36" i="1"/>
  <c r="N35" i="1"/>
  <c r="O35" i="1" s="1"/>
  <c r="M35" i="1"/>
  <c r="N34" i="1"/>
  <c r="O34" i="1" s="1"/>
  <c r="M34" i="1"/>
  <c r="N33" i="1"/>
  <c r="O33" i="1" s="1"/>
  <c r="M33" i="1"/>
  <c r="N32" i="1"/>
  <c r="O32" i="1" s="1"/>
  <c r="M32" i="1"/>
  <c r="N31" i="1"/>
  <c r="O31" i="1" s="1"/>
  <c r="M31" i="1"/>
  <c r="N27" i="1"/>
  <c r="O27" i="1" s="1"/>
  <c r="M27" i="1"/>
  <c r="N26" i="1"/>
  <c r="O26" i="1" s="1"/>
  <c r="M26" i="1"/>
  <c r="N25" i="1"/>
  <c r="O25" i="1" s="1"/>
  <c r="M25" i="1"/>
  <c r="N24" i="1"/>
  <c r="O24" i="1" s="1"/>
  <c r="M24" i="1"/>
  <c r="N23" i="1"/>
  <c r="O23" i="1" s="1"/>
  <c r="M23" i="1"/>
  <c r="N22" i="1"/>
  <c r="O22" i="1" s="1"/>
  <c r="M22" i="1"/>
  <c r="N21" i="1"/>
  <c r="O21" i="1" s="1"/>
  <c r="N18" i="1"/>
  <c r="O18" i="1" s="1"/>
  <c r="M18" i="1"/>
  <c r="N17" i="1"/>
  <c r="O17" i="1" s="1"/>
  <c r="M17" i="1"/>
  <c r="N16" i="1"/>
  <c r="O16" i="1" s="1"/>
  <c r="M16" i="1"/>
  <c r="N15" i="1"/>
  <c r="O15" i="1" s="1"/>
  <c r="M15" i="1"/>
  <c r="N14" i="1"/>
  <c r="O14" i="1" s="1"/>
  <c r="M14" i="1"/>
  <c r="N13" i="1"/>
  <c r="O13" i="1" s="1"/>
  <c r="M13" i="1"/>
  <c r="M4" i="1"/>
  <c r="N4" i="1"/>
  <c r="O4" i="1" s="1"/>
  <c r="M5" i="1"/>
  <c r="N5" i="1"/>
  <c r="O5" i="1" s="1"/>
  <c r="M6" i="1"/>
  <c r="N6" i="1"/>
  <c r="O6" i="1" s="1"/>
  <c r="M7" i="1"/>
  <c r="N7" i="1"/>
  <c r="O7" i="1" s="1"/>
  <c r="M8" i="1"/>
  <c r="N8" i="1"/>
  <c r="O8" i="1" s="1"/>
  <c r="M9" i="1"/>
  <c r="N9" i="1"/>
  <c r="O9" i="1" s="1"/>
  <c r="Q9" i="1"/>
  <c r="Q7" i="1"/>
  <c r="Q21" i="1" l="1"/>
  <c r="R12" i="1"/>
  <c r="Q3" i="1"/>
  <c r="R3" i="1"/>
  <c r="N12" i="1"/>
  <c r="O12" i="1" s="1"/>
  <c r="N3" i="1"/>
  <c r="O3" i="1" s="1"/>
  <c r="M12" i="1"/>
  <c r="N30" i="1"/>
  <c r="O30" i="1" s="1"/>
  <c r="M30" i="1"/>
</calcChain>
</file>

<file path=xl/sharedStrings.xml><?xml version="1.0" encoding="utf-8"?>
<sst xmlns="http://schemas.openxmlformats.org/spreadsheetml/2006/main" count="96" uniqueCount="32">
  <si>
    <t>Region</t>
  </si>
  <si>
    <t>PRE</t>
  </si>
  <si>
    <t>Post vs Pre</t>
  </si>
  <si>
    <t>Recov vs Post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</si>
  <si>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</si>
  <si>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</si>
  <si>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</si>
  <si>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</si>
  <si>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</si>
  <si>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</si>
  <si>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</si>
  <si>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</si>
  <si>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</si>
  <si>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</si>
  <si>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Mean</t>
  </si>
  <si>
    <t>SDV</t>
  </si>
  <si>
    <t>SEM</t>
  </si>
  <si>
    <t>Student's t</t>
  </si>
  <si>
    <t>Total brain tissue</t>
  </si>
  <si>
    <t>CSF</t>
  </si>
  <si>
    <t>Gray matter</t>
  </si>
  <si>
    <t>White matter</t>
  </si>
  <si>
    <t>Deep brain</t>
  </si>
  <si>
    <t>brain stem</t>
  </si>
  <si>
    <t>Cerebellum</t>
  </si>
  <si>
    <t>POST</t>
  </si>
  <si>
    <t>Recov vs Pre</t>
  </si>
  <si>
    <t>Rest vs Post</t>
  </si>
  <si>
    <t>RECOVER</t>
  </si>
  <si>
    <t>Rest vs Pre</t>
  </si>
  <si>
    <t>REST</t>
  </si>
  <si>
    <r>
      <t>V (cm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</si>
</sst>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vertAlign val="superscript"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F2CEED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rgb="FFA6C9E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/>
    <xf numFmtId="0" fontId="1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3" fillId="0" borderId="0" xfId="0" applyFont="1"/>
    <xf numFmtId="165" fontId="2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2" fillId="0" borderId="9" xfId="0" applyFont="1" applyBorder="1"/>
    <xf numFmtId="0" fontId="1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15943-2F3D-4466-A1F7-07EB2F789F23}">
  <dimension ref="A1:U65"/>
  <sheetViews>
    <sheetView tabSelected="1" workbookViewId="0">
      <selection activeCell="U38" sqref="U38"/>
    </sheetView>
  </sheetViews>
  <sheetFormatPr baseColWidth="10" defaultRowHeight="15" x14ac:dyDescent="0.25"/>
  <cols>
    <col min="1" max="1" width="15.140625" bestFit="1" customWidth="1"/>
    <col min="2" max="18" width="6.7109375" customWidth="1"/>
  </cols>
  <sheetData>
    <row r="1" spans="1:21" ht="15.75" thickBot="1" x14ac:dyDescent="0.3">
      <c r="A1" s="31" t="s">
        <v>0</v>
      </c>
      <c r="B1" s="42" t="s">
        <v>1</v>
      </c>
      <c r="C1" s="43"/>
      <c r="D1" s="43"/>
      <c r="E1" s="43"/>
      <c r="F1" s="43"/>
      <c r="G1" s="43"/>
      <c r="H1" s="43"/>
      <c r="I1" s="43"/>
      <c r="J1" s="43"/>
      <c r="K1" s="44"/>
      <c r="L1" s="21"/>
      <c r="M1" s="45" t="s">
        <v>31</v>
      </c>
      <c r="N1" s="46"/>
      <c r="O1" s="47"/>
      <c r="P1" s="23"/>
      <c r="Q1" s="24" t="s">
        <v>2</v>
      </c>
      <c r="R1" s="22" t="s">
        <v>3</v>
      </c>
    </row>
    <row r="2" spans="1:21" ht="15.75" thickBot="1" x14ac:dyDescent="0.3">
      <c r="A2" s="32"/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25"/>
      <c r="M2" s="24" t="s">
        <v>14</v>
      </c>
      <c r="N2" s="22" t="s">
        <v>15</v>
      </c>
      <c r="O2" s="26" t="s">
        <v>16</v>
      </c>
      <c r="P2" s="27"/>
      <c r="Q2" s="24" t="s">
        <v>17</v>
      </c>
      <c r="R2" s="22" t="s">
        <v>17</v>
      </c>
      <c r="S2" s="1"/>
      <c r="T2" s="1"/>
      <c r="U2" s="1"/>
    </row>
    <row r="3" spans="1:21" ht="15.75" thickBot="1" x14ac:dyDescent="0.3">
      <c r="A3" s="4" t="s">
        <v>18</v>
      </c>
      <c r="B3" s="5">
        <f>SUM(B4:B6)</f>
        <v>1383</v>
      </c>
      <c r="C3" s="5">
        <f t="shared" ref="B3:K3" si="0">SUM(C4:C6)</f>
        <v>1222</v>
      </c>
      <c r="D3" s="5">
        <f t="shared" si="0"/>
        <v>1372</v>
      </c>
      <c r="E3" s="5">
        <f t="shared" si="0"/>
        <v>1379</v>
      </c>
      <c r="F3" s="19">
        <f t="shared" si="0"/>
        <v>1234.3492940000001</v>
      </c>
      <c r="G3" s="5">
        <f t="shared" si="0"/>
        <v>1357</v>
      </c>
      <c r="H3" s="5">
        <f t="shared" si="0"/>
        <v>1235</v>
      </c>
      <c r="I3" s="5">
        <f t="shared" si="0"/>
        <v>1331</v>
      </c>
      <c r="J3" s="5">
        <f t="shared" si="0"/>
        <v>1069</v>
      </c>
      <c r="K3" s="5">
        <f t="shared" si="0"/>
        <v>985</v>
      </c>
      <c r="L3" s="25"/>
      <c r="M3" s="15">
        <f>AVERAGE(B3:K3)</f>
        <v>1256.7349294000001</v>
      </c>
      <c r="N3" s="14">
        <f>STDEV(B3:K3)</f>
        <v>137.84465969507937</v>
      </c>
      <c r="O3" s="14">
        <f>N3/SQRT(COUNT(B3:K3))</f>
        <v>43.590308792726205</v>
      </c>
      <c r="P3" s="27"/>
      <c r="Q3" s="20">
        <f>TTEST(B3:K3,B12:K12,1,1)</f>
        <v>0.19648678384191554</v>
      </c>
      <c r="R3" s="20">
        <f t="shared" ref="R3:R9" si="1">TTEST(D3:E3,D21:E21,1,1)</f>
        <v>0.27448842445225369</v>
      </c>
      <c r="S3" s="1"/>
      <c r="T3" s="1"/>
      <c r="U3" s="1"/>
    </row>
    <row r="4" spans="1:21" ht="15.75" thickBot="1" x14ac:dyDescent="0.3">
      <c r="A4" s="6" t="s">
        <v>19</v>
      </c>
      <c r="B4" s="7">
        <v>290</v>
      </c>
      <c r="C4" s="5">
        <v>223</v>
      </c>
      <c r="D4" s="5">
        <v>235</v>
      </c>
      <c r="E4" s="5">
        <v>232</v>
      </c>
      <c r="F4" s="14">
        <v>241.643124</v>
      </c>
      <c r="G4" s="5">
        <v>254</v>
      </c>
      <c r="H4" s="7">
        <v>241</v>
      </c>
      <c r="I4" s="7">
        <v>252</v>
      </c>
      <c r="J4" s="7">
        <v>188</v>
      </c>
      <c r="K4" s="7">
        <v>189</v>
      </c>
      <c r="L4" s="25"/>
      <c r="M4" s="15">
        <f t="shared" ref="M4:M9" si="2">AVERAGE(B4:K4)</f>
        <v>234.56431240000001</v>
      </c>
      <c r="N4" s="14">
        <f t="shared" ref="N4:N9" si="3">STDEV(B4:K4)</f>
        <v>30.242047365347727</v>
      </c>
      <c r="O4" s="14">
        <f t="shared" ref="O4:O9" si="4">N4/SQRT(COUNT(B4:K4))</f>
        <v>9.5633750781193108</v>
      </c>
      <c r="P4" s="27"/>
      <c r="Q4" s="20">
        <f t="shared" ref="Q3:Q9" si="5">TTEST(B4:K4,B13:K13,1,1)</f>
        <v>0.44488368213034218</v>
      </c>
      <c r="R4" s="20">
        <f t="shared" si="1"/>
        <v>0.21541206075319017</v>
      </c>
      <c r="S4" s="1"/>
      <c r="T4" s="1"/>
      <c r="U4" s="1"/>
    </row>
    <row r="5" spans="1:21" ht="15.75" thickBot="1" x14ac:dyDescent="0.3">
      <c r="A5" s="6" t="s">
        <v>20</v>
      </c>
      <c r="B5" s="7">
        <v>610</v>
      </c>
      <c r="C5" s="5">
        <v>559</v>
      </c>
      <c r="D5" s="5">
        <v>621</v>
      </c>
      <c r="E5" s="5">
        <v>623</v>
      </c>
      <c r="F5" s="14">
        <v>559.65308800000003</v>
      </c>
      <c r="G5" s="5">
        <v>628</v>
      </c>
      <c r="H5" s="7">
        <v>583</v>
      </c>
      <c r="I5" s="7">
        <v>626</v>
      </c>
      <c r="J5" s="7">
        <v>507</v>
      </c>
      <c r="K5" s="7">
        <v>448</v>
      </c>
      <c r="L5" s="25"/>
      <c r="M5" s="15">
        <f t="shared" si="2"/>
        <v>576.4653088</v>
      </c>
      <c r="N5" s="14">
        <f t="shared" si="3"/>
        <v>59.94632451817224</v>
      </c>
      <c r="O5" s="14">
        <f t="shared" si="4"/>
        <v>18.956692283302004</v>
      </c>
      <c r="P5" s="27"/>
      <c r="Q5" s="20">
        <f t="shared" si="5"/>
        <v>0.15522541573245935</v>
      </c>
      <c r="R5" s="20">
        <f t="shared" si="1"/>
        <v>0.19228412324739105</v>
      </c>
      <c r="S5" s="1"/>
      <c r="T5" s="1"/>
      <c r="U5" s="1"/>
    </row>
    <row r="6" spans="1:21" ht="15.75" thickBot="1" x14ac:dyDescent="0.3">
      <c r="A6" s="6" t="s">
        <v>21</v>
      </c>
      <c r="B6" s="5">
        <v>483</v>
      </c>
      <c r="C6" s="5">
        <v>440</v>
      </c>
      <c r="D6" s="5">
        <v>516</v>
      </c>
      <c r="E6" s="5">
        <v>524</v>
      </c>
      <c r="F6" s="14">
        <v>433.05308200000002</v>
      </c>
      <c r="G6" s="5">
        <v>475</v>
      </c>
      <c r="H6" s="7">
        <v>411</v>
      </c>
      <c r="I6" s="7">
        <v>453</v>
      </c>
      <c r="J6" s="7">
        <v>374</v>
      </c>
      <c r="K6" s="7">
        <v>348</v>
      </c>
      <c r="L6" s="25"/>
      <c r="M6" s="15">
        <f t="shared" si="2"/>
        <v>445.70530820000005</v>
      </c>
      <c r="N6" s="14">
        <f t="shared" si="3"/>
        <v>57.211842454288103</v>
      </c>
      <c r="O6" s="14">
        <f t="shared" si="4"/>
        <v>18.091973129026812</v>
      </c>
      <c r="P6" s="27"/>
      <c r="Q6" s="20">
        <f t="shared" si="5"/>
        <v>0.24870190203980835</v>
      </c>
      <c r="R6" s="20">
        <f t="shared" si="1"/>
        <v>0.13662642359845614</v>
      </c>
      <c r="S6" s="1"/>
      <c r="T6" s="1"/>
      <c r="U6" s="1"/>
    </row>
    <row r="7" spans="1:21" ht="15.75" thickBot="1" x14ac:dyDescent="0.3">
      <c r="A7" s="6" t="s">
        <v>22</v>
      </c>
      <c r="B7" s="5">
        <v>47</v>
      </c>
      <c r="C7" s="5">
        <v>47</v>
      </c>
      <c r="D7" s="5">
        <v>49</v>
      </c>
      <c r="E7" s="5">
        <v>48</v>
      </c>
      <c r="F7" s="14">
        <v>41</v>
      </c>
      <c r="G7" s="5">
        <v>48</v>
      </c>
      <c r="H7" s="7">
        <v>41</v>
      </c>
      <c r="I7" s="7">
        <v>45</v>
      </c>
      <c r="J7" s="7">
        <v>39</v>
      </c>
      <c r="K7" s="7">
        <v>37</v>
      </c>
      <c r="L7" s="25"/>
      <c r="M7" s="15">
        <f t="shared" si="2"/>
        <v>44.2</v>
      </c>
      <c r="N7" s="14">
        <f t="shared" si="3"/>
        <v>4.3153472887152686</v>
      </c>
      <c r="O7" s="14">
        <f t="shared" si="4"/>
        <v>1.3646326326972478</v>
      </c>
      <c r="P7" s="27"/>
      <c r="Q7" s="20">
        <f t="shared" si="5"/>
        <v>0.23207894787353139</v>
      </c>
      <c r="R7" s="20">
        <f t="shared" si="1"/>
        <v>0.15634222906812081</v>
      </c>
      <c r="S7" s="1"/>
      <c r="T7" s="1"/>
      <c r="U7" s="1"/>
    </row>
    <row r="8" spans="1:21" ht="15.75" thickBot="1" x14ac:dyDescent="0.3">
      <c r="A8" s="6" t="s">
        <v>23</v>
      </c>
      <c r="B8" s="5">
        <v>23</v>
      </c>
      <c r="C8" s="5">
        <v>24</v>
      </c>
      <c r="D8" s="5">
        <v>23</v>
      </c>
      <c r="E8" s="5">
        <v>24</v>
      </c>
      <c r="F8" s="14">
        <v>19.107015999999998</v>
      </c>
      <c r="G8" s="5">
        <v>22</v>
      </c>
      <c r="H8" s="7">
        <v>20</v>
      </c>
      <c r="I8" s="7">
        <v>24</v>
      </c>
      <c r="J8" s="7">
        <v>19</v>
      </c>
      <c r="K8" s="7">
        <v>21</v>
      </c>
      <c r="L8" s="25"/>
      <c r="M8" s="15">
        <f t="shared" si="2"/>
        <v>21.910701599999999</v>
      </c>
      <c r="N8" s="14">
        <f t="shared" si="3"/>
        <v>2.0080287288181244</v>
      </c>
      <c r="O8" s="14">
        <f t="shared" si="4"/>
        <v>0.63499443901178632</v>
      </c>
      <c r="P8" s="27"/>
      <c r="Q8" s="20">
        <f t="shared" si="5"/>
        <v>0.49278341122110242</v>
      </c>
      <c r="R8" s="20">
        <f t="shared" si="1"/>
        <v>0.25000000000000006</v>
      </c>
      <c r="S8" s="1"/>
      <c r="T8" s="1"/>
      <c r="U8" s="1"/>
    </row>
    <row r="9" spans="1:21" ht="15.75" thickBot="1" x14ac:dyDescent="0.3">
      <c r="A9" s="6" t="s">
        <v>24</v>
      </c>
      <c r="B9" s="5">
        <v>138</v>
      </c>
      <c r="C9" s="5">
        <v>155</v>
      </c>
      <c r="D9" s="5">
        <v>147</v>
      </c>
      <c r="E9" s="5">
        <v>148</v>
      </c>
      <c r="F9" s="14">
        <v>132.09567000000001</v>
      </c>
      <c r="G9" s="5">
        <v>137</v>
      </c>
      <c r="H9" s="7">
        <v>141</v>
      </c>
      <c r="I9" s="7">
        <v>164</v>
      </c>
      <c r="J9" s="7">
        <v>138</v>
      </c>
      <c r="K9" s="7">
        <v>131</v>
      </c>
      <c r="L9" s="25"/>
      <c r="M9" s="15">
        <f t="shared" si="2"/>
        <v>143.10956700000003</v>
      </c>
      <c r="N9" s="14">
        <f t="shared" si="3"/>
        <v>10.428509872641385</v>
      </c>
      <c r="O9" s="14">
        <f t="shared" si="4"/>
        <v>3.297784379909924</v>
      </c>
      <c r="P9" s="27"/>
      <c r="Q9" s="20">
        <f t="shared" si="5"/>
        <v>0.19232094784156162</v>
      </c>
      <c r="R9" s="20">
        <f t="shared" si="1"/>
        <v>8.6901369206715151E-2</v>
      </c>
      <c r="S9" s="1"/>
      <c r="T9" s="1"/>
      <c r="U9" s="1"/>
    </row>
    <row r="10" spans="1:21" ht="15.75" thickBot="1" x14ac:dyDescent="0.3">
      <c r="A10" s="31" t="s">
        <v>0</v>
      </c>
      <c r="B10" s="39" t="s">
        <v>25</v>
      </c>
      <c r="C10" s="40"/>
      <c r="D10" s="40"/>
      <c r="E10" s="40"/>
      <c r="F10" s="40"/>
      <c r="G10" s="40"/>
      <c r="H10" s="40"/>
      <c r="I10" s="40"/>
      <c r="J10" s="40"/>
      <c r="K10" s="41"/>
      <c r="L10" s="25"/>
      <c r="M10" s="16"/>
      <c r="N10" s="13"/>
      <c r="O10" s="13"/>
      <c r="P10" s="27"/>
      <c r="Q10" s="24" t="s">
        <v>26</v>
      </c>
      <c r="R10" s="22" t="s">
        <v>27</v>
      </c>
      <c r="S10" s="1"/>
      <c r="T10" s="1"/>
      <c r="U10" s="1"/>
    </row>
    <row r="11" spans="1:21" ht="15.75" thickBot="1" x14ac:dyDescent="0.3">
      <c r="A11" s="32"/>
      <c r="B11" s="8" t="s">
        <v>4</v>
      </c>
      <c r="C11" s="8" t="s">
        <v>5</v>
      </c>
      <c r="D11" s="8" t="s">
        <v>6</v>
      </c>
      <c r="E11" s="8" t="s">
        <v>7</v>
      </c>
      <c r="F11" s="8" t="s">
        <v>8</v>
      </c>
      <c r="G11" s="8" t="s">
        <v>9</v>
      </c>
      <c r="H11" s="8" t="s">
        <v>10</v>
      </c>
      <c r="I11" s="8" t="s">
        <v>11</v>
      </c>
      <c r="J11" s="8" t="s">
        <v>12</v>
      </c>
      <c r="K11" s="17" t="s">
        <v>13</v>
      </c>
      <c r="L11" s="25"/>
      <c r="M11" s="16"/>
      <c r="N11" s="13"/>
      <c r="O11" s="13"/>
      <c r="P11" s="27"/>
      <c r="Q11" s="24" t="s">
        <v>17</v>
      </c>
      <c r="R11" s="22" t="s">
        <v>17</v>
      </c>
      <c r="S11" s="1"/>
      <c r="T11" s="1"/>
      <c r="U11" s="1"/>
    </row>
    <row r="12" spans="1:21" ht="15.75" thickBot="1" x14ac:dyDescent="0.3">
      <c r="A12" s="4" t="s">
        <v>18</v>
      </c>
      <c r="B12" s="5">
        <f t="shared" ref="B12:K12" si="6">SUM(B13:B15)</f>
        <v>1385</v>
      </c>
      <c r="C12" s="5">
        <f t="shared" si="6"/>
        <v>1226</v>
      </c>
      <c r="D12" s="5">
        <f t="shared" si="6"/>
        <v>1379</v>
      </c>
      <c r="E12" s="5">
        <f t="shared" si="6"/>
        <v>1237</v>
      </c>
      <c r="F12" s="19">
        <f t="shared" si="6"/>
        <v>1234</v>
      </c>
      <c r="G12" s="5">
        <f t="shared" si="6"/>
        <v>1347</v>
      </c>
      <c r="H12" s="5">
        <f t="shared" si="6"/>
        <v>1239</v>
      </c>
      <c r="I12" s="5">
        <f t="shared" si="6"/>
        <v>1336</v>
      </c>
      <c r="J12" s="5">
        <f t="shared" si="6"/>
        <v>1071</v>
      </c>
      <c r="K12" s="5">
        <f t="shared" si="6"/>
        <v>984</v>
      </c>
      <c r="L12" s="25"/>
      <c r="M12" s="15">
        <f>AVERAGE(B12:K12)</f>
        <v>1243.8</v>
      </c>
      <c r="N12" s="14">
        <f>STDEV(B12:K12)</f>
        <v>131.3204731436293</v>
      </c>
      <c r="O12" s="14">
        <f>N12/SQRT(COUNT(B12:K12))</f>
        <v>41.527179854484054</v>
      </c>
      <c r="P12" s="27"/>
      <c r="Q12" s="20">
        <f t="shared" ref="Q12:Q18" si="7">TTEST(D21:E21,D3:E3,1,1)</f>
        <v>0.27448842445225369</v>
      </c>
      <c r="R12" s="20">
        <f>TTEST(B59:G59,B50:G50,1,1)</f>
        <v>0.28924049724191864</v>
      </c>
      <c r="S12" s="1"/>
      <c r="T12" s="1"/>
      <c r="U12" s="1"/>
    </row>
    <row r="13" spans="1:21" ht="15.75" thickBot="1" x14ac:dyDescent="0.3">
      <c r="A13" s="6" t="s">
        <v>19</v>
      </c>
      <c r="B13" s="5">
        <v>291</v>
      </c>
      <c r="C13" s="7">
        <v>220</v>
      </c>
      <c r="D13" s="7">
        <v>232</v>
      </c>
      <c r="E13" s="5">
        <v>239</v>
      </c>
      <c r="F13" s="5">
        <v>240</v>
      </c>
      <c r="G13" s="7">
        <v>254</v>
      </c>
      <c r="H13" s="7">
        <v>244</v>
      </c>
      <c r="I13" s="7">
        <v>251</v>
      </c>
      <c r="J13" s="7">
        <v>187</v>
      </c>
      <c r="K13" s="7">
        <v>189</v>
      </c>
      <c r="L13" s="25"/>
      <c r="M13" s="15">
        <f t="shared" ref="M13:M18" si="8">AVERAGE(B13:K13)</f>
        <v>234.7</v>
      </c>
      <c r="N13" s="14">
        <f t="shared" ref="N13:N18" si="9">STDEV(B13:K13)</f>
        <v>30.782570826145502</v>
      </c>
      <c r="O13" s="14">
        <f t="shared" ref="O13:O18" si="10">N13/SQRT(COUNT(B13:K13))</f>
        <v>9.7343036046070814</v>
      </c>
      <c r="P13" s="27"/>
      <c r="Q13" s="20">
        <f t="shared" si="7"/>
        <v>0.21541206075319017</v>
      </c>
      <c r="R13" s="20">
        <f>TTEST(B60:G60,B51:G51,1,1)</f>
        <v>0.44431250864669014</v>
      </c>
      <c r="S13" s="1"/>
      <c r="T13" s="1"/>
      <c r="U13" s="1"/>
    </row>
    <row r="14" spans="1:21" ht="15.75" thickBot="1" x14ac:dyDescent="0.3">
      <c r="A14" s="6" t="s">
        <v>20</v>
      </c>
      <c r="B14" s="5">
        <v>609</v>
      </c>
      <c r="C14" s="7">
        <v>561</v>
      </c>
      <c r="D14" s="7">
        <v>623</v>
      </c>
      <c r="E14" s="5">
        <v>563</v>
      </c>
      <c r="F14" s="5">
        <v>559</v>
      </c>
      <c r="G14" s="7">
        <v>615</v>
      </c>
      <c r="H14" s="7">
        <v>584</v>
      </c>
      <c r="I14" s="7">
        <v>629</v>
      </c>
      <c r="J14" s="7">
        <v>508</v>
      </c>
      <c r="K14" s="7">
        <v>448</v>
      </c>
      <c r="L14" s="25"/>
      <c r="M14" s="15">
        <f t="shared" si="8"/>
        <v>569.9</v>
      </c>
      <c r="N14" s="14">
        <f t="shared" si="9"/>
        <v>56.775288051522324</v>
      </c>
      <c r="O14" s="14">
        <f t="shared" si="10"/>
        <v>17.953922505495374</v>
      </c>
      <c r="P14" s="27"/>
      <c r="Q14" s="20">
        <f t="shared" si="7"/>
        <v>0.19228412324739105</v>
      </c>
      <c r="R14" s="20">
        <f>TTEST(B61:G61,B52:G52,1,1)</f>
        <v>0.16157804947252333</v>
      </c>
      <c r="S14" s="1"/>
      <c r="T14" s="1"/>
      <c r="U14" s="1"/>
    </row>
    <row r="15" spans="1:21" ht="15.75" thickBot="1" x14ac:dyDescent="0.3">
      <c r="A15" s="6" t="s">
        <v>21</v>
      </c>
      <c r="B15" s="5">
        <v>485</v>
      </c>
      <c r="C15" s="7">
        <v>445</v>
      </c>
      <c r="D15" s="7">
        <v>524</v>
      </c>
      <c r="E15" s="5">
        <v>435</v>
      </c>
      <c r="F15" s="5">
        <v>435</v>
      </c>
      <c r="G15" s="7">
        <v>478</v>
      </c>
      <c r="H15" s="7">
        <v>411</v>
      </c>
      <c r="I15" s="7">
        <v>456</v>
      </c>
      <c r="J15" s="7">
        <v>376</v>
      </c>
      <c r="K15" s="7">
        <v>347</v>
      </c>
      <c r="L15" s="25"/>
      <c r="M15" s="15">
        <f t="shared" si="8"/>
        <v>439.2</v>
      </c>
      <c r="N15" s="14">
        <f t="shared" si="9"/>
        <v>52.106301602269539</v>
      </c>
      <c r="O15" s="14">
        <f t="shared" si="10"/>
        <v>16.47745935108528</v>
      </c>
      <c r="P15" s="27"/>
      <c r="Q15" s="20">
        <f t="shared" si="7"/>
        <v>0.13662642359845614</v>
      </c>
      <c r="R15" s="20">
        <f>TTEST(B62:G62,B53:G53,1,1)</f>
        <v>1.6149163482514273E-2</v>
      </c>
      <c r="S15" s="1"/>
      <c r="T15" s="1"/>
      <c r="U15" s="1"/>
    </row>
    <row r="16" spans="1:21" ht="15.75" thickBot="1" x14ac:dyDescent="0.3">
      <c r="A16" s="6" t="s">
        <v>22</v>
      </c>
      <c r="B16" s="5">
        <v>46</v>
      </c>
      <c r="C16" s="7">
        <v>47</v>
      </c>
      <c r="D16" s="7">
        <v>48</v>
      </c>
      <c r="E16" s="5">
        <v>42</v>
      </c>
      <c r="F16" s="5">
        <v>42</v>
      </c>
      <c r="G16" s="7">
        <v>48</v>
      </c>
      <c r="H16" s="7">
        <v>41</v>
      </c>
      <c r="I16" s="7">
        <v>45</v>
      </c>
      <c r="J16" s="7">
        <v>40</v>
      </c>
      <c r="K16" s="7">
        <v>38</v>
      </c>
      <c r="L16" s="25"/>
      <c r="M16" s="15">
        <f t="shared" si="8"/>
        <v>43.7</v>
      </c>
      <c r="N16" s="14">
        <f t="shared" si="9"/>
        <v>3.5605867181937558</v>
      </c>
      <c r="O16" s="14">
        <f t="shared" si="10"/>
        <v>1.1259563836036359</v>
      </c>
      <c r="P16" s="27"/>
      <c r="Q16" s="20">
        <f t="shared" si="7"/>
        <v>0.15634222906812081</v>
      </c>
      <c r="R16" s="20">
        <f>TTEST(B63:G63,B54:G54,1,1)</f>
        <v>0.1816087338245593</v>
      </c>
      <c r="S16" s="1"/>
      <c r="T16" s="1"/>
      <c r="U16" s="1"/>
    </row>
    <row r="17" spans="1:21" ht="15.75" thickBot="1" x14ac:dyDescent="0.3">
      <c r="A17" s="6" t="s">
        <v>23</v>
      </c>
      <c r="B17" s="5">
        <v>23</v>
      </c>
      <c r="C17" s="7">
        <v>24</v>
      </c>
      <c r="D17" s="7">
        <v>24</v>
      </c>
      <c r="E17" s="5">
        <v>19</v>
      </c>
      <c r="F17" s="5">
        <v>20</v>
      </c>
      <c r="G17" s="7">
        <v>22</v>
      </c>
      <c r="H17" s="7">
        <v>21</v>
      </c>
      <c r="I17" s="7">
        <v>24</v>
      </c>
      <c r="J17" s="7">
        <v>20</v>
      </c>
      <c r="K17" s="7">
        <v>22</v>
      </c>
      <c r="L17" s="25"/>
      <c r="M17" s="15">
        <f t="shared" si="8"/>
        <v>21.9</v>
      </c>
      <c r="N17" s="14">
        <f t="shared" si="9"/>
        <v>1.8529256146249731</v>
      </c>
      <c r="O17" s="14">
        <f t="shared" si="10"/>
        <v>0.58594652770823152</v>
      </c>
      <c r="P17" s="27"/>
      <c r="Q17" s="20">
        <f t="shared" si="7"/>
        <v>0.25000000000000006</v>
      </c>
      <c r="R17" s="20">
        <f>TTEST(B64:G64,B55:G55,1,1)</f>
        <v>0.10296337439990652</v>
      </c>
      <c r="S17" s="1"/>
      <c r="T17" s="1"/>
      <c r="U17" s="1"/>
    </row>
    <row r="18" spans="1:21" ht="15.75" thickBot="1" x14ac:dyDescent="0.3">
      <c r="A18" s="6" t="s">
        <v>24</v>
      </c>
      <c r="B18" s="5">
        <v>139</v>
      </c>
      <c r="C18" s="5">
        <v>154</v>
      </c>
      <c r="D18" s="5">
        <v>148</v>
      </c>
      <c r="E18" s="5">
        <v>133</v>
      </c>
      <c r="F18" s="5">
        <v>132</v>
      </c>
      <c r="G18" s="7">
        <v>136</v>
      </c>
      <c r="H18" s="7">
        <v>143</v>
      </c>
      <c r="I18" s="7">
        <v>164</v>
      </c>
      <c r="J18" s="7">
        <v>137</v>
      </c>
      <c r="K18" s="7">
        <v>131</v>
      </c>
      <c r="L18" s="25"/>
      <c r="M18" s="15">
        <f t="shared" si="8"/>
        <v>141.69999999999999</v>
      </c>
      <c r="N18" s="14">
        <f t="shared" si="9"/>
        <v>10.729502421930956</v>
      </c>
      <c r="O18" s="14">
        <f t="shared" si="10"/>
        <v>3.3929665813594783</v>
      </c>
      <c r="P18" s="27"/>
      <c r="Q18" s="20">
        <f t="shared" si="7"/>
        <v>8.6901369206715151E-2</v>
      </c>
      <c r="R18" s="20">
        <f>TTEST(B65:G65,B56:G56,1,1)</f>
        <v>0.1730294129442842</v>
      </c>
      <c r="S18" s="1"/>
      <c r="T18" s="1"/>
      <c r="U18" s="1"/>
    </row>
    <row r="19" spans="1:21" ht="15.75" thickBot="1" x14ac:dyDescent="0.3">
      <c r="A19" s="31" t="s">
        <v>0</v>
      </c>
      <c r="B19" s="36" t="s">
        <v>28</v>
      </c>
      <c r="C19" s="37"/>
      <c r="D19" s="37"/>
      <c r="E19" s="37"/>
      <c r="F19" s="37"/>
      <c r="G19" s="37"/>
      <c r="H19" s="37"/>
      <c r="I19" s="37"/>
      <c r="J19" s="37"/>
      <c r="K19" s="38"/>
      <c r="L19" s="25"/>
      <c r="M19" s="16"/>
      <c r="N19" s="13"/>
      <c r="O19" s="13"/>
      <c r="P19" s="27"/>
      <c r="Q19" s="24" t="s">
        <v>29</v>
      </c>
      <c r="R19" s="28"/>
      <c r="S19" s="1"/>
      <c r="T19" s="1"/>
      <c r="U19" s="1"/>
    </row>
    <row r="20" spans="1:21" ht="15.75" thickBot="1" x14ac:dyDescent="0.3">
      <c r="A20" s="32"/>
      <c r="B20" s="9"/>
      <c r="C20" s="9"/>
      <c r="D20" s="9" t="s">
        <v>6</v>
      </c>
      <c r="E20" s="9" t="s">
        <v>7</v>
      </c>
      <c r="F20" s="9"/>
      <c r="G20" s="9"/>
      <c r="H20" s="9"/>
      <c r="I20" s="9"/>
      <c r="J20" s="9"/>
      <c r="K20" s="9"/>
      <c r="L20" s="25"/>
      <c r="M20" s="16"/>
      <c r="N20" s="13"/>
      <c r="O20" s="13"/>
      <c r="P20" s="27"/>
      <c r="Q20" s="24" t="s">
        <v>17</v>
      </c>
      <c r="R20" s="29"/>
      <c r="S20" s="1"/>
      <c r="T20" s="1"/>
      <c r="U20" s="1"/>
    </row>
    <row r="21" spans="1:21" ht="15.75" thickBot="1" x14ac:dyDescent="0.3">
      <c r="A21" s="4" t="s">
        <v>18</v>
      </c>
      <c r="B21" s="7"/>
      <c r="C21" s="7"/>
      <c r="D21" s="5">
        <f>SUM(D22:D24)</f>
        <v>1383</v>
      </c>
      <c r="E21" s="14">
        <f>SUM(E22:E24)</f>
        <v>1236.3</v>
      </c>
      <c r="F21" s="7"/>
      <c r="G21" s="7"/>
      <c r="H21" s="7"/>
      <c r="I21" s="7"/>
      <c r="J21" s="7"/>
      <c r="K21" s="7"/>
      <c r="L21" s="25"/>
      <c r="M21" s="15">
        <f t="shared" ref="M21:M27" si="11">AVERAGE(D21:K21)</f>
        <v>1309.6500000000001</v>
      </c>
      <c r="N21" s="14">
        <f t="shared" ref="N21:N27" si="12">STDEV(D21:K21)</f>
        <v>103.73256480006656</v>
      </c>
      <c r="O21" s="14">
        <f t="shared" ref="O21:O27" si="13">N21/SQRT(COUNT(D21:K21))</f>
        <v>73.350000000000023</v>
      </c>
      <c r="P21" s="27"/>
      <c r="Q21" s="20">
        <f>TTEST((B40:G40),(B50:G50),1,1)</f>
        <v>0.32120580392090126</v>
      </c>
      <c r="R21" s="29"/>
      <c r="S21" s="1"/>
      <c r="T21" s="1"/>
      <c r="U21" s="1"/>
    </row>
    <row r="22" spans="1:21" ht="15.75" thickBot="1" x14ac:dyDescent="0.3">
      <c r="A22" s="6" t="s">
        <v>19</v>
      </c>
      <c r="B22" s="7"/>
      <c r="C22" s="7"/>
      <c r="D22" s="5">
        <v>290</v>
      </c>
      <c r="E22" s="14">
        <v>238</v>
      </c>
      <c r="F22" s="7"/>
      <c r="G22" s="7"/>
      <c r="H22" s="7"/>
      <c r="I22" s="7"/>
      <c r="J22" s="7"/>
      <c r="K22" s="7"/>
      <c r="L22" s="25"/>
      <c r="M22" s="15">
        <f t="shared" si="11"/>
        <v>264</v>
      </c>
      <c r="N22" s="14">
        <f t="shared" si="12"/>
        <v>36.76955262170047</v>
      </c>
      <c r="O22" s="14">
        <f t="shared" si="13"/>
        <v>25.999999999999996</v>
      </c>
      <c r="P22" s="27"/>
      <c r="Q22" s="20">
        <f>TTEST((B41:G41),(B51:G51),1,1)</f>
        <v>0.47044002441300925</v>
      </c>
      <c r="R22" s="29"/>
      <c r="S22" s="1"/>
      <c r="T22" s="1"/>
      <c r="U22" s="1"/>
    </row>
    <row r="23" spans="1:21" ht="15.75" thickBot="1" x14ac:dyDescent="0.3">
      <c r="A23" s="6" t="s">
        <v>20</v>
      </c>
      <c r="B23" s="7"/>
      <c r="C23" s="7"/>
      <c r="D23" s="5">
        <v>610</v>
      </c>
      <c r="E23" s="14">
        <v>563</v>
      </c>
      <c r="F23" s="7"/>
      <c r="G23" s="7"/>
      <c r="H23" s="7"/>
      <c r="I23" s="7"/>
      <c r="J23" s="7"/>
      <c r="K23" s="7"/>
      <c r="L23" s="25"/>
      <c r="M23" s="15">
        <f t="shared" si="11"/>
        <v>586.5</v>
      </c>
      <c r="N23" s="14">
        <f t="shared" si="12"/>
        <v>33.234018715767732</v>
      </c>
      <c r="O23" s="14">
        <f t="shared" si="13"/>
        <v>23.499999999999996</v>
      </c>
      <c r="P23" s="27"/>
      <c r="Q23" s="20">
        <f>TTEST((B42:G42),(B52:G52),1,1)</f>
        <v>0.16763516175647664</v>
      </c>
      <c r="R23" s="29"/>
      <c r="S23" s="1"/>
      <c r="T23" s="1"/>
      <c r="U23" s="1"/>
    </row>
    <row r="24" spans="1:21" ht="15.75" thickBot="1" x14ac:dyDescent="0.3">
      <c r="A24" s="6" t="s">
        <v>21</v>
      </c>
      <c r="B24" s="7"/>
      <c r="C24" s="7"/>
      <c r="D24" s="5">
        <v>483</v>
      </c>
      <c r="E24" s="14">
        <v>435.3</v>
      </c>
      <c r="F24" s="7"/>
      <c r="G24" s="7"/>
      <c r="H24" s="7"/>
      <c r="I24" s="7"/>
      <c r="J24" s="7"/>
      <c r="K24" s="7"/>
      <c r="L24" s="25"/>
      <c r="M24" s="15">
        <f t="shared" si="11"/>
        <v>459.15</v>
      </c>
      <c r="N24" s="14">
        <f t="shared" si="12"/>
        <v>33.728993462598311</v>
      </c>
      <c r="O24" s="14">
        <f t="shared" si="13"/>
        <v>23.849999999999994</v>
      </c>
      <c r="P24" s="27"/>
      <c r="Q24" s="20">
        <f>TTEST((B43:G43),(B53:G53),1,1)</f>
        <v>0.19059542340753099</v>
      </c>
      <c r="R24" s="29"/>
      <c r="S24" s="1"/>
      <c r="T24" s="1"/>
      <c r="U24" s="1"/>
    </row>
    <row r="25" spans="1:21" ht="15.75" thickBot="1" x14ac:dyDescent="0.3">
      <c r="A25" s="6" t="s">
        <v>22</v>
      </c>
      <c r="B25" s="7"/>
      <c r="C25" s="7"/>
      <c r="D25" s="5">
        <v>47</v>
      </c>
      <c r="E25" s="14">
        <v>41.4</v>
      </c>
      <c r="F25" s="7"/>
      <c r="G25" s="7"/>
      <c r="H25" s="7"/>
      <c r="I25" s="7"/>
      <c r="J25" s="7"/>
      <c r="K25" s="7"/>
      <c r="L25" s="25"/>
      <c r="M25" s="15">
        <f t="shared" si="11"/>
        <v>44.2</v>
      </c>
      <c r="N25" s="14">
        <f t="shared" si="12"/>
        <v>3.9597979746446672</v>
      </c>
      <c r="O25" s="14">
        <f t="shared" si="13"/>
        <v>2.8000000000000007</v>
      </c>
      <c r="P25" s="27"/>
      <c r="Q25" s="20">
        <f>TTEST((B44:G44),(B54:G54),1,1)</f>
        <v>0.14838868826394114</v>
      </c>
      <c r="R25" s="29"/>
      <c r="S25" s="1"/>
      <c r="T25" s="1"/>
      <c r="U25" s="1"/>
    </row>
    <row r="26" spans="1:21" ht="15.75" thickBot="1" x14ac:dyDescent="0.3">
      <c r="A26" s="6" t="s">
        <v>23</v>
      </c>
      <c r="B26" s="7"/>
      <c r="C26" s="7"/>
      <c r="D26" s="5">
        <v>23</v>
      </c>
      <c r="E26" s="14">
        <v>19</v>
      </c>
      <c r="F26" s="7"/>
      <c r="G26" s="7"/>
      <c r="H26" s="7"/>
      <c r="I26" s="7"/>
      <c r="J26" s="7"/>
      <c r="K26" s="7"/>
      <c r="L26" s="25"/>
      <c r="M26" s="15">
        <f t="shared" si="11"/>
        <v>21</v>
      </c>
      <c r="N26" s="14">
        <f t="shared" si="12"/>
        <v>2.8284271247461903</v>
      </c>
      <c r="O26" s="14">
        <f t="shared" si="13"/>
        <v>2</v>
      </c>
      <c r="P26" s="27"/>
      <c r="Q26" s="20">
        <f>TTEST((B45:G45),(B55:G55),1,1)</f>
        <v>0.23709866389985942</v>
      </c>
      <c r="R26" s="29"/>
      <c r="S26" s="1"/>
      <c r="T26" s="1"/>
      <c r="U26" s="1"/>
    </row>
    <row r="27" spans="1:21" ht="15.75" thickBot="1" x14ac:dyDescent="0.3">
      <c r="A27" s="6" t="s">
        <v>24</v>
      </c>
      <c r="B27" s="7"/>
      <c r="C27" s="7"/>
      <c r="D27" s="5">
        <v>138</v>
      </c>
      <c r="E27" s="14">
        <v>132</v>
      </c>
      <c r="F27" s="7"/>
      <c r="G27" s="7"/>
      <c r="H27" s="7"/>
      <c r="I27" s="7"/>
      <c r="J27" s="7"/>
      <c r="K27" s="7"/>
      <c r="L27" s="25"/>
      <c r="M27" s="15">
        <f t="shared" si="11"/>
        <v>135</v>
      </c>
      <c r="N27" s="14">
        <f t="shared" si="12"/>
        <v>4.2426406871192848</v>
      </c>
      <c r="O27" s="14">
        <f t="shared" si="13"/>
        <v>2.9999999999999996</v>
      </c>
      <c r="P27" s="27"/>
      <c r="Q27" s="20">
        <f>TTEST((B46:G46),(B56:G56),1,1)</f>
        <v>0.14579659849281343</v>
      </c>
      <c r="R27" s="29"/>
      <c r="S27" s="1"/>
      <c r="T27" s="1"/>
      <c r="U27" s="1"/>
    </row>
    <row r="28" spans="1:21" ht="15.75" thickBot="1" x14ac:dyDescent="0.3">
      <c r="A28" s="31" t="s">
        <v>0</v>
      </c>
      <c r="B28" s="33" t="s">
        <v>30</v>
      </c>
      <c r="C28" s="34"/>
      <c r="D28" s="34"/>
      <c r="E28" s="34"/>
      <c r="F28" s="34"/>
      <c r="G28" s="34"/>
      <c r="H28" s="34"/>
      <c r="I28" s="34"/>
      <c r="J28" s="34"/>
      <c r="K28" s="35"/>
      <c r="L28" s="25"/>
      <c r="M28" s="16"/>
      <c r="N28" s="13"/>
      <c r="O28" s="13"/>
      <c r="P28" s="25"/>
      <c r="Q28" s="30"/>
      <c r="R28" s="25"/>
      <c r="S28" s="1"/>
      <c r="T28" s="1"/>
      <c r="U28" s="1"/>
    </row>
    <row r="29" spans="1:21" ht="15.75" thickBot="1" x14ac:dyDescent="0.3">
      <c r="A29" s="32"/>
      <c r="B29" s="12" t="s">
        <v>4</v>
      </c>
      <c r="C29" s="12" t="s">
        <v>5</v>
      </c>
      <c r="D29" s="12" t="s">
        <v>6</v>
      </c>
      <c r="E29" s="12" t="s">
        <v>7</v>
      </c>
      <c r="F29" s="12" t="s">
        <v>8</v>
      </c>
      <c r="G29" s="12"/>
      <c r="H29" s="12"/>
      <c r="I29" s="12"/>
      <c r="J29" s="10"/>
      <c r="K29" s="11" t="s">
        <v>13</v>
      </c>
      <c r="L29" s="25"/>
      <c r="M29" s="16"/>
      <c r="N29" s="13"/>
      <c r="O29" s="13"/>
      <c r="P29" s="25"/>
      <c r="Q29" s="25"/>
      <c r="R29" s="25"/>
      <c r="S29" s="1"/>
      <c r="T29" s="1"/>
      <c r="U29" s="1"/>
    </row>
    <row r="30" spans="1:21" ht="15.75" thickBot="1" x14ac:dyDescent="0.3">
      <c r="A30" s="4" t="s">
        <v>18</v>
      </c>
      <c r="B30" s="14">
        <f>SUM(B31:B33)</f>
        <v>1376</v>
      </c>
      <c r="C30" s="14">
        <f>SUM(C31:C33)</f>
        <v>1219</v>
      </c>
      <c r="D30" s="14">
        <f>SUM(D31:D33)</f>
        <v>1375</v>
      </c>
      <c r="E30" s="14">
        <f>SUM(E31:E33)</f>
        <v>1234.3492940000001</v>
      </c>
      <c r="F30" s="5">
        <v>1231</v>
      </c>
      <c r="G30" s="7"/>
      <c r="H30" s="7"/>
      <c r="I30" s="7"/>
      <c r="J30" s="7"/>
      <c r="K30" s="7">
        <v>1055</v>
      </c>
      <c r="L30" s="25"/>
      <c r="M30" s="15">
        <f>AVERAGE(B30:K30)</f>
        <v>1248.3915489999999</v>
      </c>
      <c r="N30" s="14">
        <f>STDEV(B30:K30)</f>
        <v>119.22870619996011</v>
      </c>
      <c r="O30" s="14">
        <f>N30/SQRT(COUNT(B30:K30))</f>
        <v>48.674915480351906</v>
      </c>
      <c r="P30" s="25"/>
      <c r="Q30" s="25"/>
      <c r="R30" s="25"/>
      <c r="S30" s="1"/>
      <c r="T30" s="1"/>
      <c r="U30" s="1"/>
    </row>
    <row r="31" spans="1:21" ht="15.75" thickBot="1" x14ac:dyDescent="0.3">
      <c r="A31" s="6" t="s">
        <v>19</v>
      </c>
      <c r="B31" s="5">
        <v>285</v>
      </c>
      <c r="C31" s="7">
        <v>222</v>
      </c>
      <c r="D31" s="7">
        <v>236</v>
      </c>
      <c r="E31" s="14">
        <v>241.643124</v>
      </c>
      <c r="F31" s="5">
        <v>238</v>
      </c>
      <c r="G31" s="7"/>
      <c r="H31" s="7"/>
      <c r="I31" s="7"/>
      <c r="J31" s="7"/>
      <c r="K31" s="7">
        <v>187</v>
      </c>
      <c r="L31" s="25"/>
      <c r="M31" s="15">
        <f t="shared" ref="M31:M36" si="14">AVERAGE(B31:K31)</f>
        <v>234.94052066666666</v>
      </c>
      <c r="N31" s="14">
        <f t="shared" ref="N31:N36" si="15">STDEV(B31:K31)</f>
        <v>31.708389646063296</v>
      </c>
      <c r="O31" s="14">
        <f t="shared" ref="O31:O36" si="16">N31/SQRT(COUNT(B31:K31))</f>
        <v>12.944895866367396</v>
      </c>
      <c r="P31" s="25"/>
      <c r="Q31" s="25"/>
      <c r="R31" s="25"/>
      <c r="S31" s="1"/>
      <c r="T31" s="1"/>
      <c r="U31" s="1"/>
    </row>
    <row r="32" spans="1:21" ht="15.75" thickBot="1" x14ac:dyDescent="0.3">
      <c r="A32" s="6" t="s">
        <v>20</v>
      </c>
      <c r="B32" s="5">
        <v>610</v>
      </c>
      <c r="C32" s="7">
        <v>554</v>
      </c>
      <c r="D32" s="7">
        <v>620</v>
      </c>
      <c r="E32" s="14">
        <v>559.65308800000003</v>
      </c>
      <c r="F32" s="5">
        <v>561</v>
      </c>
      <c r="G32" s="7"/>
      <c r="H32" s="7"/>
      <c r="I32" s="7"/>
      <c r="J32" s="7"/>
      <c r="K32" s="7">
        <v>449</v>
      </c>
      <c r="L32" s="25"/>
      <c r="M32" s="15">
        <f t="shared" si="14"/>
        <v>558.94218133333334</v>
      </c>
      <c r="N32" s="14">
        <f t="shared" si="15"/>
        <v>60.747685496562667</v>
      </c>
      <c r="O32" s="14">
        <f t="shared" si="16"/>
        <v>24.800138753608117</v>
      </c>
      <c r="P32" s="25"/>
      <c r="Q32" s="25"/>
      <c r="R32" s="25"/>
      <c r="S32" s="1"/>
      <c r="T32" s="1"/>
      <c r="U32" s="1"/>
    </row>
    <row r="33" spans="1:21" ht="15.75" thickBot="1" x14ac:dyDescent="0.3">
      <c r="A33" s="6" t="s">
        <v>21</v>
      </c>
      <c r="B33" s="5">
        <v>481</v>
      </c>
      <c r="C33" s="7">
        <v>443</v>
      </c>
      <c r="D33" s="7">
        <v>519</v>
      </c>
      <c r="E33" s="14">
        <v>433.05308200000002</v>
      </c>
      <c r="F33" s="5">
        <v>432</v>
      </c>
      <c r="G33" s="7"/>
      <c r="H33" s="7"/>
      <c r="I33" s="7"/>
      <c r="J33" s="7"/>
      <c r="K33" s="7">
        <v>348</v>
      </c>
      <c r="L33" s="25"/>
      <c r="M33" s="15">
        <f t="shared" si="14"/>
        <v>442.67551366666663</v>
      </c>
      <c r="N33" s="14">
        <f t="shared" si="15"/>
        <v>57.383463522892612</v>
      </c>
      <c r="O33" s="14">
        <f t="shared" si="16"/>
        <v>23.426700884116354</v>
      </c>
      <c r="P33" s="25"/>
      <c r="Q33" s="25"/>
      <c r="R33" s="25"/>
      <c r="S33" s="1"/>
      <c r="T33" s="1"/>
      <c r="U33" s="1"/>
    </row>
    <row r="34" spans="1:21" ht="15.75" thickBot="1" x14ac:dyDescent="0.3">
      <c r="A34" s="6" t="s">
        <v>22</v>
      </c>
      <c r="B34" s="5">
        <v>47</v>
      </c>
      <c r="C34" s="7">
        <v>47</v>
      </c>
      <c r="D34" s="7">
        <v>48</v>
      </c>
      <c r="E34" s="14">
        <v>41</v>
      </c>
      <c r="F34" s="5">
        <v>41</v>
      </c>
      <c r="G34" s="7"/>
      <c r="H34" s="7"/>
      <c r="I34" s="7"/>
      <c r="J34" s="7"/>
      <c r="K34" s="7">
        <v>37</v>
      </c>
      <c r="L34" s="25"/>
      <c r="M34" s="15">
        <f t="shared" si="14"/>
        <v>43.5</v>
      </c>
      <c r="N34" s="14">
        <f t="shared" si="15"/>
        <v>4.4609416046390926</v>
      </c>
      <c r="O34" s="14">
        <f t="shared" si="16"/>
        <v>1.8211717839530317</v>
      </c>
      <c r="P34" s="25"/>
      <c r="Q34" s="25"/>
      <c r="R34" s="25"/>
      <c r="S34" s="1"/>
      <c r="T34" s="1"/>
      <c r="U34" s="1"/>
    </row>
    <row r="35" spans="1:21" ht="15.75" thickBot="1" x14ac:dyDescent="0.3">
      <c r="A35" s="6" t="s">
        <v>23</v>
      </c>
      <c r="B35" s="5">
        <v>23</v>
      </c>
      <c r="C35" s="7">
        <v>24</v>
      </c>
      <c r="D35" s="7">
        <v>24</v>
      </c>
      <c r="E35" s="14">
        <v>19.107015999999998</v>
      </c>
      <c r="F35" s="5">
        <v>19</v>
      </c>
      <c r="G35" s="7"/>
      <c r="H35" s="7"/>
      <c r="I35" s="7"/>
      <c r="J35" s="7"/>
      <c r="K35" s="7">
        <v>21</v>
      </c>
      <c r="L35" s="25"/>
      <c r="M35" s="15">
        <f t="shared" si="14"/>
        <v>21.684502666666663</v>
      </c>
      <c r="N35" s="14">
        <f t="shared" si="15"/>
        <v>2.31396305157249</v>
      </c>
      <c r="O35" s="14">
        <f t="shared" si="16"/>
        <v>0.94467146000101287</v>
      </c>
      <c r="P35" s="25"/>
      <c r="Q35" s="25"/>
      <c r="R35" s="25"/>
      <c r="S35" s="1"/>
      <c r="T35" s="1"/>
      <c r="U35" s="1"/>
    </row>
    <row r="36" spans="1:21" ht="15.75" thickBot="1" x14ac:dyDescent="0.3">
      <c r="A36" s="6" t="s">
        <v>24</v>
      </c>
      <c r="B36" s="5">
        <v>138</v>
      </c>
      <c r="C36" s="5">
        <v>154</v>
      </c>
      <c r="D36" s="5">
        <v>146</v>
      </c>
      <c r="E36" s="14">
        <v>132.09567000000001</v>
      </c>
      <c r="F36" s="5">
        <v>132</v>
      </c>
      <c r="G36" s="7"/>
      <c r="H36" s="7"/>
      <c r="I36" s="7"/>
      <c r="J36" s="7"/>
      <c r="K36" s="7">
        <v>13</v>
      </c>
      <c r="L36" s="25"/>
      <c r="M36" s="15">
        <f t="shared" si="14"/>
        <v>119.18261166666667</v>
      </c>
      <c r="N36" s="14">
        <f t="shared" si="15"/>
        <v>52.709195574632098</v>
      </c>
      <c r="O36" s="14">
        <f t="shared" si="16"/>
        <v>21.518438985068968</v>
      </c>
      <c r="P36" s="25"/>
      <c r="Q36" s="25"/>
      <c r="R36" s="25"/>
      <c r="S36" s="1"/>
      <c r="T36" s="1"/>
      <c r="U36" s="1"/>
    </row>
    <row r="37" spans="1:2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U37" s="1"/>
    </row>
    <row r="39" spans="1:21" x14ac:dyDescent="0.25">
      <c r="B39" t="s">
        <v>4</v>
      </c>
      <c r="C39" t="s">
        <v>5</v>
      </c>
      <c r="D39" t="s">
        <v>6</v>
      </c>
      <c r="E39" t="s">
        <v>7</v>
      </c>
      <c r="F39" t="s">
        <v>8</v>
      </c>
      <c r="G39" t="s">
        <v>13</v>
      </c>
    </row>
    <row r="40" spans="1:21" ht="15.75" thickBot="1" x14ac:dyDescent="0.3">
      <c r="B40" s="5">
        <f>SUM(B41:B43)</f>
        <v>1383</v>
      </c>
      <c r="C40" s="5">
        <f t="shared" ref="C40:G40" si="17">SUM(C41:C43)</f>
        <v>1222</v>
      </c>
      <c r="D40" s="5">
        <f t="shared" si="17"/>
        <v>1372</v>
      </c>
      <c r="E40" s="5">
        <f t="shared" si="17"/>
        <v>1379</v>
      </c>
      <c r="F40" s="19">
        <f t="shared" si="17"/>
        <v>1234.3492940000001</v>
      </c>
      <c r="G40" s="5">
        <f t="shared" si="17"/>
        <v>985</v>
      </c>
    </row>
    <row r="41" spans="1:21" ht="15.75" thickBot="1" x14ac:dyDescent="0.3">
      <c r="B41" s="7">
        <v>290</v>
      </c>
      <c r="C41" s="5">
        <v>223</v>
      </c>
      <c r="D41" s="5">
        <v>235</v>
      </c>
      <c r="E41" s="5">
        <v>232</v>
      </c>
      <c r="F41" s="14">
        <v>241.643124</v>
      </c>
      <c r="G41" s="7">
        <v>189</v>
      </c>
    </row>
    <row r="42" spans="1:21" ht="15.75" thickBot="1" x14ac:dyDescent="0.3">
      <c r="B42" s="7">
        <v>610</v>
      </c>
      <c r="C42" s="5">
        <v>559</v>
      </c>
      <c r="D42" s="5">
        <v>621</v>
      </c>
      <c r="E42" s="5">
        <v>623</v>
      </c>
      <c r="F42" s="14">
        <v>559.65308800000003</v>
      </c>
      <c r="G42" s="7">
        <v>448</v>
      </c>
    </row>
    <row r="43" spans="1:21" ht="15.75" thickBot="1" x14ac:dyDescent="0.3">
      <c r="B43" s="5">
        <v>483</v>
      </c>
      <c r="C43" s="5">
        <v>440</v>
      </c>
      <c r="D43" s="5">
        <v>516</v>
      </c>
      <c r="E43" s="5">
        <v>524</v>
      </c>
      <c r="F43" s="14">
        <v>433.05308200000002</v>
      </c>
      <c r="G43" s="7">
        <v>348</v>
      </c>
    </row>
    <row r="44" spans="1:21" ht="15.75" thickBot="1" x14ac:dyDescent="0.3">
      <c r="B44" s="5">
        <v>47</v>
      </c>
      <c r="C44" s="5">
        <v>47</v>
      </c>
      <c r="D44" s="5">
        <v>49</v>
      </c>
      <c r="E44" s="5">
        <v>48</v>
      </c>
      <c r="F44" s="14">
        <v>41</v>
      </c>
      <c r="G44" s="7">
        <v>37</v>
      </c>
      <c r="H44" s="2"/>
    </row>
    <row r="45" spans="1:21" ht="15.75" thickBot="1" x14ac:dyDescent="0.3">
      <c r="B45" s="5">
        <v>23</v>
      </c>
      <c r="C45" s="5">
        <v>24</v>
      </c>
      <c r="D45" s="5">
        <v>23</v>
      </c>
      <c r="E45" s="5">
        <v>24</v>
      </c>
      <c r="F45" s="14">
        <v>19.107015999999998</v>
      </c>
      <c r="G45" s="7">
        <v>21</v>
      </c>
      <c r="H45" s="2"/>
      <c r="O45" s="2"/>
    </row>
    <row r="46" spans="1:21" ht="15.75" thickBot="1" x14ac:dyDescent="0.3">
      <c r="B46" s="5">
        <v>138</v>
      </c>
      <c r="C46" s="5">
        <v>155</v>
      </c>
      <c r="D46" s="5">
        <v>147</v>
      </c>
      <c r="E46" s="5">
        <v>148</v>
      </c>
      <c r="F46" s="14">
        <v>132.09567000000001</v>
      </c>
      <c r="G46" s="7">
        <v>131</v>
      </c>
      <c r="H46" s="2"/>
      <c r="O46" s="2"/>
    </row>
    <row r="47" spans="1:21" x14ac:dyDescent="0.25">
      <c r="C47" s="18"/>
      <c r="D47" s="18"/>
      <c r="E47" s="18"/>
      <c r="H47" s="2"/>
      <c r="I47" s="2"/>
      <c r="O47" s="2"/>
    </row>
    <row r="48" spans="1:21" x14ac:dyDescent="0.25">
      <c r="H48" s="2"/>
      <c r="I48" s="2"/>
      <c r="O48" s="2"/>
    </row>
    <row r="49" spans="2:15" x14ac:dyDescent="0.25">
      <c r="B49" t="s">
        <v>4</v>
      </c>
      <c r="C49" t="s">
        <v>5</v>
      </c>
      <c r="D49" t="s">
        <v>6</v>
      </c>
      <c r="E49" t="s">
        <v>7</v>
      </c>
      <c r="F49" t="s">
        <v>8</v>
      </c>
      <c r="G49" t="s">
        <v>13</v>
      </c>
      <c r="H49" s="2"/>
      <c r="I49" s="2"/>
      <c r="O49" s="2"/>
    </row>
    <row r="50" spans="2:15" x14ac:dyDescent="0.25">
      <c r="B50" s="48">
        <f>SUM(B51:B53)</f>
        <v>1376</v>
      </c>
      <c r="C50" s="48">
        <f>SUM(C51:C53)</f>
        <v>1219</v>
      </c>
      <c r="D50" s="48">
        <f>SUM(D51:D53)</f>
        <v>1375</v>
      </c>
      <c r="E50" s="48">
        <f>SUM(E51:E53)</f>
        <v>1234.3492940000001</v>
      </c>
      <c r="F50" s="49">
        <v>1231</v>
      </c>
      <c r="G50" s="50">
        <v>1055</v>
      </c>
      <c r="H50" s="2"/>
      <c r="I50" s="2"/>
      <c r="O50" s="2"/>
    </row>
    <row r="51" spans="2:15" x14ac:dyDescent="0.25">
      <c r="B51" s="49">
        <v>285</v>
      </c>
      <c r="C51" s="50">
        <v>222</v>
      </c>
      <c r="D51" s="50">
        <v>236</v>
      </c>
      <c r="E51" s="48">
        <v>241.643124</v>
      </c>
      <c r="F51" s="49">
        <v>238</v>
      </c>
      <c r="G51" s="50">
        <v>187</v>
      </c>
    </row>
    <row r="52" spans="2:15" x14ac:dyDescent="0.25">
      <c r="B52" s="49">
        <v>610</v>
      </c>
      <c r="C52" s="50">
        <v>554</v>
      </c>
      <c r="D52" s="50">
        <v>620</v>
      </c>
      <c r="E52" s="48">
        <v>559.65308800000003</v>
      </c>
      <c r="F52" s="49">
        <v>561</v>
      </c>
      <c r="G52" s="50">
        <v>449</v>
      </c>
    </row>
    <row r="53" spans="2:15" x14ac:dyDescent="0.25">
      <c r="B53" s="49">
        <v>481</v>
      </c>
      <c r="C53" s="50">
        <v>443</v>
      </c>
      <c r="D53" s="50">
        <v>519</v>
      </c>
      <c r="E53" s="48">
        <v>433.05308200000002</v>
      </c>
      <c r="F53" s="49">
        <v>432</v>
      </c>
      <c r="G53" s="50">
        <v>348</v>
      </c>
    </row>
    <row r="54" spans="2:15" x14ac:dyDescent="0.25">
      <c r="B54" s="49">
        <v>47</v>
      </c>
      <c r="C54" s="50">
        <v>47</v>
      </c>
      <c r="D54" s="50">
        <v>48</v>
      </c>
      <c r="E54" s="48">
        <v>41</v>
      </c>
      <c r="F54" s="49">
        <v>41</v>
      </c>
      <c r="G54" s="50">
        <v>37</v>
      </c>
    </row>
    <row r="55" spans="2:15" x14ac:dyDescent="0.25">
      <c r="B55" s="49">
        <v>23</v>
      </c>
      <c r="C55" s="50">
        <v>24</v>
      </c>
      <c r="D55" s="50">
        <v>24</v>
      </c>
      <c r="E55" s="48">
        <v>19.107015999999998</v>
      </c>
      <c r="F55" s="49">
        <v>19</v>
      </c>
      <c r="G55" s="50">
        <v>21</v>
      </c>
    </row>
    <row r="56" spans="2:15" x14ac:dyDescent="0.25">
      <c r="B56" s="49">
        <v>138</v>
      </c>
      <c r="C56" s="49">
        <v>154</v>
      </c>
      <c r="D56" s="49">
        <v>146</v>
      </c>
      <c r="E56" s="48">
        <v>132.09567000000001</v>
      </c>
      <c r="F56" s="49">
        <v>132</v>
      </c>
      <c r="G56" s="50">
        <v>13</v>
      </c>
    </row>
    <row r="57" spans="2:15" x14ac:dyDescent="0.25">
      <c r="E57" s="18"/>
    </row>
    <row r="58" spans="2:15" x14ac:dyDescent="0.25">
      <c r="B58" t="s">
        <v>4</v>
      </c>
      <c r="C58" t="s">
        <v>5</v>
      </c>
      <c r="D58" t="s">
        <v>6</v>
      </c>
      <c r="E58" t="s">
        <v>7</v>
      </c>
      <c r="F58" t="s">
        <v>8</v>
      </c>
      <c r="G58" t="s">
        <v>13</v>
      </c>
    </row>
    <row r="59" spans="2:15" x14ac:dyDescent="0.25">
      <c r="B59" s="49">
        <f t="shared" ref="B59:G59" si="18">SUM(B60:B62)</f>
        <v>1385</v>
      </c>
      <c r="C59" s="49">
        <f t="shared" si="18"/>
        <v>1226</v>
      </c>
      <c r="D59" s="49">
        <f t="shared" si="18"/>
        <v>1379</v>
      </c>
      <c r="E59" s="49">
        <f t="shared" si="18"/>
        <v>1237</v>
      </c>
      <c r="F59" s="51">
        <f t="shared" si="18"/>
        <v>1234</v>
      </c>
      <c r="G59" s="49">
        <f t="shared" si="18"/>
        <v>984</v>
      </c>
    </row>
    <row r="60" spans="2:15" x14ac:dyDescent="0.25">
      <c r="B60" s="49">
        <v>291</v>
      </c>
      <c r="C60" s="50">
        <v>220</v>
      </c>
      <c r="D60" s="50">
        <v>232</v>
      </c>
      <c r="E60" s="49">
        <v>239</v>
      </c>
      <c r="F60" s="49">
        <v>240</v>
      </c>
      <c r="G60" s="50">
        <v>189</v>
      </c>
    </row>
    <row r="61" spans="2:15" x14ac:dyDescent="0.25">
      <c r="B61" s="49">
        <v>609</v>
      </c>
      <c r="C61" s="50">
        <v>561</v>
      </c>
      <c r="D61" s="50">
        <v>623</v>
      </c>
      <c r="E61" s="49">
        <v>563</v>
      </c>
      <c r="F61" s="49">
        <v>559</v>
      </c>
      <c r="G61" s="50">
        <v>448</v>
      </c>
    </row>
    <row r="62" spans="2:15" x14ac:dyDescent="0.25">
      <c r="B62" s="49">
        <v>485</v>
      </c>
      <c r="C62" s="50">
        <v>445</v>
      </c>
      <c r="D62" s="50">
        <v>524</v>
      </c>
      <c r="E62" s="49">
        <v>435</v>
      </c>
      <c r="F62" s="49">
        <v>435</v>
      </c>
      <c r="G62" s="50">
        <v>347</v>
      </c>
    </row>
    <row r="63" spans="2:15" x14ac:dyDescent="0.25">
      <c r="B63" s="49">
        <v>46</v>
      </c>
      <c r="C63" s="50">
        <v>47</v>
      </c>
      <c r="D63" s="50">
        <v>48</v>
      </c>
      <c r="E63" s="49">
        <v>42</v>
      </c>
      <c r="F63" s="49">
        <v>42</v>
      </c>
      <c r="G63" s="50">
        <v>38</v>
      </c>
    </row>
    <row r="64" spans="2:15" x14ac:dyDescent="0.25">
      <c r="B64" s="49">
        <v>23</v>
      </c>
      <c r="C64" s="50">
        <v>24</v>
      </c>
      <c r="D64" s="50">
        <v>24</v>
      </c>
      <c r="E64" s="49">
        <v>19</v>
      </c>
      <c r="F64" s="49">
        <v>20</v>
      </c>
      <c r="G64" s="50">
        <v>22</v>
      </c>
    </row>
    <row r="65" spans="2:7" x14ac:dyDescent="0.25">
      <c r="B65" s="49">
        <v>139</v>
      </c>
      <c r="C65" s="49">
        <v>154</v>
      </c>
      <c r="D65" s="49">
        <v>148</v>
      </c>
      <c r="E65" s="49">
        <v>133</v>
      </c>
      <c r="F65" s="49">
        <v>132</v>
      </c>
      <c r="G65" s="50">
        <v>131</v>
      </c>
    </row>
  </sheetData>
  <mergeCells count="9">
    <mergeCell ref="A1:A2"/>
    <mergeCell ref="B1:K1"/>
    <mergeCell ref="M1:O1"/>
    <mergeCell ref="A28:A29"/>
    <mergeCell ref="B28:K28"/>
    <mergeCell ref="A19:A20"/>
    <mergeCell ref="B19:K19"/>
    <mergeCell ref="A10:A11"/>
    <mergeCell ref="B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Ramos</dc:creator>
  <cp:lastModifiedBy>Pedro Ramos Cabrer</cp:lastModifiedBy>
  <dcterms:created xsi:type="dcterms:W3CDTF">2024-12-03T10:36:42Z</dcterms:created>
  <dcterms:modified xsi:type="dcterms:W3CDTF">2025-01-31T09:06:36Z</dcterms:modified>
</cp:coreProperties>
</file>