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 Final Submission file _For Tim's Review\Source Data files\"/>
    </mc:Choice>
  </mc:AlternateContent>
  <xr:revisionPtr revIDLastSave="0" documentId="13_ncr:1_{42241681-2121-4844-A572-7CE1DB43C035}" xr6:coauthVersionLast="47" xr6:coauthVersionMax="47" xr10:uidLastSave="{00000000-0000-0000-0000-000000000000}"/>
  <bookViews>
    <workbookView xWindow="60" yWindow="120" windowWidth="20640" windowHeight="15630" activeTab="2" xr2:uid="{00000000-000D-0000-FFFF-FFFF00000000}"/>
  </bookViews>
  <sheets>
    <sheet name="6b" sheetId="1" r:id="rId1"/>
    <sheet name="6d" sheetId="2" r:id="rId2"/>
    <sheet name="6f" sheetId="3" r:id="rId3"/>
  </sheets>
  <definedNames>
    <definedName name="_xlchart.v1.0" hidden="1">'6b'!$B$2</definedName>
    <definedName name="_xlchart.v1.1" hidden="1">'6b'!$B$3:$B$23</definedName>
    <definedName name="_xlchart.v1.2" hidden="1">'6b'!$C$2</definedName>
    <definedName name="_xlchart.v1.3" hidden="1">'6b'!$C$3:$C$23</definedName>
    <definedName name="_xlchart.v1.4" hidden="1">'6d'!$D$3:$D$17</definedName>
    <definedName name="_xlchart.v1.5" hidden="1">'6d'!$G$3:$G$17</definedName>
    <definedName name="_xlchart.v1.6" hidden="1">'6f'!$J$3:$J$11</definedName>
    <definedName name="_xlchart.v1.7" hidden="1">'6f'!$K$3:$K$11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3" l="1"/>
  <c r="J13" i="3"/>
  <c r="K12" i="3"/>
  <c r="J12" i="3"/>
  <c r="G17" i="2"/>
  <c r="G16" i="2"/>
  <c r="G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  <c r="G5" i="2"/>
  <c r="D5" i="2"/>
  <c r="G4" i="2"/>
  <c r="D4" i="2"/>
  <c r="G3" i="2"/>
  <c r="D3" i="2"/>
  <c r="C25" i="1"/>
  <c r="B25" i="1"/>
  <c r="G19" i="2" l="1"/>
  <c r="D19" i="2"/>
  <c r="G18" i="2"/>
  <c r="D18" i="2"/>
</calcChain>
</file>

<file path=xl/sharedStrings.xml><?xml version="1.0" encoding="utf-8"?>
<sst xmlns="http://schemas.openxmlformats.org/spreadsheetml/2006/main" count="36" uniqueCount="26">
  <si>
    <t>Control</t>
  </si>
  <si>
    <t>OA</t>
  </si>
  <si>
    <t>Mean</t>
  </si>
  <si>
    <t>SD</t>
  </si>
  <si>
    <t>No. of LDs</t>
  </si>
  <si>
    <t>Neuron#</t>
  </si>
  <si>
    <t>two sample t-test</t>
  </si>
  <si>
    <t>Ctrl</t>
  </si>
  <si>
    <t>OA loaded</t>
  </si>
  <si>
    <t>Length (um)</t>
  </si>
  <si>
    <t>LDs (count)</t>
  </si>
  <si>
    <t>LD/100um</t>
  </si>
  <si>
    <t>LD/100 um</t>
  </si>
  <si>
    <t>mean</t>
  </si>
  <si>
    <t>SE</t>
  </si>
  <si>
    <t>Process#</t>
  </si>
  <si>
    <t>Bkg</t>
  </si>
  <si>
    <t>PA</t>
  </si>
  <si>
    <t>Int'</t>
  </si>
  <si>
    <t>Ctrl (int.)</t>
  </si>
  <si>
    <t>PA (int.)</t>
  </si>
  <si>
    <t>Ctrl (norm.)</t>
  </si>
  <si>
    <t>PA (norm.)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</si>
  <si>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0.0001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</si>
  <si>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 0.0001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</si>
  <si>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= 0.0006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</si>
</sst>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/>
    <xf numFmtId="165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0" fillId="0" borderId="0" xfId="0" applyAlignment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1" fillId="3" borderId="1" xfId="0" applyFont="1" applyFill="1" applyBorder="1"/>
    <xf numFmtId="2" fontId="1" fillId="3" borderId="1" xfId="0" applyNumberFormat="1" applyFont="1" applyFill="1" applyBorder="1"/>
    <xf numFmtId="0" fontId="1" fillId="0" borderId="0" xfId="0" applyFont="1"/>
    <xf numFmtId="164" fontId="1" fillId="2" borderId="1" xfId="0" applyNumberFormat="1" applyFont="1" applyFill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/>
    <xf numFmtId="0" fontId="0" fillId="4" borderId="1" xfId="0" applyFill="1" applyBorder="1" applyAlignment="1">
      <alignment horizontal="left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</cx:chartData>
  <cx:chart>
    <cx:title pos="t" align="ctr" overlay="0"/>
    <cx:plotArea>
      <cx:plotAreaRegion>
        <cx:series layoutId="boxWhisker" uniqueId="{7BD8676F-AFD6-400C-BC50-912736E4B011}">
          <cx:tx>
            <cx:txData>
              <cx:f>_xlchart.v1.0</cx:f>
              <cx:v>Control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35BA18A2-3F67-43A7-8D54-9C9BB1AB41C8}">
          <cx:tx>
            <cx:txData>
              <cx:f>_xlchart.v1.2</cx:f>
              <cx:v>OA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LDs/cell body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1400"/>
              </a:pPr>
              <a:r>
                <a:rPr lang="en-US" sz="14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LDs/cell body</a:t>
              </a:r>
            </a:p>
          </cx:txPr>
        </cx:title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</cx:f>
      </cx:numDim>
    </cx:data>
    <cx:data id="1">
      <cx:numDim type="val">
        <cx:f>_xlchart.v1.5</cx:f>
      </cx:numDim>
    </cx:data>
  </cx:chartData>
  <cx:chart>
    <cx:title pos="t" align="ctr" overlay="0"/>
    <cx:plotArea>
      <cx:plotAreaRegion>
        <cx:series layoutId="boxWhisker" uniqueId="{DC99E20F-4A19-4774-809A-E0CFD7041C2B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29F8D2AC-DF81-41BF-8CF2-34CCC79CDDD4}"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Lipid droplets/100um neurite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14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Lipid droplets/100um neurite</a:t>
              </a:r>
            </a:p>
          </cx:txPr>
        </cx:title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</cx:f>
      </cx:numDim>
    </cx:data>
    <cx:data id="1">
      <cx:numDim type="val">
        <cx:f>_xlchart.v1.7</cx:f>
      </cx:numDim>
    </cx:data>
  </cx:chartData>
  <cx:chart>
    <cx:plotArea>
      <cx:plotAreaRegion>
        <cx:series layoutId="boxWhisker" uniqueId="{0A93F715-B0FA-4986-BF7F-B4F859C14C10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C83EFA0A-0C12-469D-9B24-B52C8AC7ABAF}"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Intensity (normalized)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1100"/>
              </a:pPr>
              <a:r>
                <a:rPr lang="en-US" sz="11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Intensity (normalized)</a:t>
              </a:r>
            </a:p>
          </cx:txPr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</xdr:colOff>
      <xdr:row>2</xdr:row>
      <xdr:rowOff>14286</xdr:rowOff>
    </xdr:from>
    <xdr:to>
      <xdr:col>13</xdr:col>
      <xdr:colOff>338137</xdr:colOff>
      <xdr:row>23</xdr:row>
      <xdr:rowOff>114299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AC7D2334-9C65-0825-2591-0336B8F6F68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05287" y="395286"/>
              <a:ext cx="4572000" cy="41005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oneCellAnchor>
    <xdr:from>
      <xdr:col>9</xdr:col>
      <xdr:colOff>9525</xdr:colOff>
      <xdr:row>22</xdr:row>
      <xdr:rowOff>142875</xdr:rowOff>
    </xdr:from>
    <xdr:ext cx="38869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F3758C-FE12-B903-DD85-E8A3735303F7}"/>
            </a:ext>
          </a:extLst>
        </xdr:cNvPr>
        <xdr:cNvSpPr txBox="1"/>
      </xdr:nvSpPr>
      <xdr:spPr>
        <a:xfrm>
          <a:off x="6010275" y="4333875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</a:t>
          </a:r>
        </a:p>
      </xdr:txBody>
    </xdr:sp>
    <xdr:clientData/>
  </xdr:oneCellAnchor>
  <xdr:oneCellAnchor>
    <xdr:from>
      <xdr:col>10</xdr:col>
      <xdr:colOff>400050</xdr:colOff>
      <xdr:row>22</xdr:row>
      <xdr:rowOff>76200</xdr:rowOff>
    </xdr:from>
    <xdr:ext cx="35971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980503F-215B-4404-9B4E-0BB031265314}"/>
            </a:ext>
          </a:extLst>
        </xdr:cNvPr>
        <xdr:cNvSpPr txBox="1"/>
      </xdr:nvSpPr>
      <xdr:spPr>
        <a:xfrm>
          <a:off x="7010400" y="4267200"/>
          <a:ext cx="3597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OA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604837</xdr:colOff>
      <xdr:row>4</xdr:row>
      <xdr:rowOff>4762</xdr:rowOff>
    </xdr:from>
    <xdr:to>
      <xdr:col>16</xdr:col>
      <xdr:colOff>300037</xdr:colOff>
      <xdr:row>26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0EDD6074-3549-0971-C1CC-D8A0F9BD09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24562" y="766762"/>
              <a:ext cx="4572000" cy="41862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oneCellAnchor>
    <xdr:from>
      <xdr:col>12</xdr:col>
      <xdr:colOff>38100</xdr:colOff>
      <xdr:row>24</xdr:row>
      <xdr:rowOff>180975</xdr:rowOff>
    </xdr:from>
    <xdr:ext cx="38869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970470-348E-8B7F-9255-296EC40B2134}"/>
            </a:ext>
          </a:extLst>
        </xdr:cNvPr>
        <xdr:cNvSpPr txBox="1"/>
      </xdr:nvSpPr>
      <xdr:spPr>
        <a:xfrm>
          <a:off x="7896225" y="4752975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</a:t>
          </a:r>
        </a:p>
      </xdr:txBody>
    </xdr:sp>
    <xdr:clientData/>
  </xdr:oneCellAnchor>
  <xdr:oneCellAnchor>
    <xdr:from>
      <xdr:col>13</xdr:col>
      <xdr:colOff>438150</xdr:colOff>
      <xdr:row>24</xdr:row>
      <xdr:rowOff>142875</xdr:rowOff>
    </xdr:from>
    <xdr:ext cx="35971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0B0971A-3DB6-419B-B4AD-20D21A8131C7}"/>
            </a:ext>
          </a:extLst>
        </xdr:cNvPr>
        <xdr:cNvSpPr txBox="1"/>
      </xdr:nvSpPr>
      <xdr:spPr>
        <a:xfrm>
          <a:off x="8905875" y="4714875"/>
          <a:ext cx="3597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OA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2</xdr:row>
      <xdr:rowOff>4761</xdr:rowOff>
    </xdr:from>
    <xdr:to>
      <xdr:col>19</xdr:col>
      <xdr:colOff>333375</xdr:colOff>
      <xdr:row>22</xdr:row>
      <xdr:rowOff>161924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F927CF3A-C2DE-B387-617C-2509A384986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43900" y="385761"/>
              <a:ext cx="4572000" cy="39671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oneCellAnchor>
    <xdr:from>
      <xdr:col>15</xdr:col>
      <xdr:colOff>142875</xdr:colOff>
      <xdr:row>21</xdr:row>
      <xdr:rowOff>76200</xdr:rowOff>
    </xdr:from>
    <xdr:ext cx="38869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8FCE91F-54AB-6993-44DD-98619A4E05A4}"/>
            </a:ext>
          </a:extLst>
        </xdr:cNvPr>
        <xdr:cNvSpPr txBox="1"/>
      </xdr:nvSpPr>
      <xdr:spPr>
        <a:xfrm>
          <a:off x="10287000" y="4076700"/>
          <a:ext cx="3886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Ctrl</a:t>
          </a:r>
        </a:p>
      </xdr:txBody>
    </xdr:sp>
    <xdr:clientData/>
  </xdr:oneCellAnchor>
  <xdr:oneCellAnchor>
    <xdr:from>
      <xdr:col>17</xdr:col>
      <xdr:colOff>85725</xdr:colOff>
      <xdr:row>21</xdr:row>
      <xdr:rowOff>142875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5DE9C9B-E770-738D-2E33-58C80CEFDED1}"/>
            </a:ext>
          </a:extLst>
        </xdr:cNvPr>
        <xdr:cNvSpPr txBox="1"/>
      </xdr:nvSpPr>
      <xdr:spPr>
        <a:xfrm>
          <a:off x="11449050" y="414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95250</xdr:colOff>
      <xdr:row>21</xdr:row>
      <xdr:rowOff>47625</xdr:rowOff>
    </xdr:from>
    <xdr:ext cx="339195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F2DB196-D37D-2F32-148D-AB830F6A761E}"/>
            </a:ext>
          </a:extLst>
        </xdr:cNvPr>
        <xdr:cNvSpPr txBox="1"/>
      </xdr:nvSpPr>
      <xdr:spPr>
        <a:xfrm>
          <a:off x="11458575" y="4048125"/>
          <a:ext cx="3391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PA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workbookViewId="0">
      <selection activeCell="B29" sqref="B29"/>
    </sheetView>
  </sheetViews>
  <sheetFormatPr defaultRowHeight="15" x14ac:dyDescent="0.25"/>
  <cols>
    <col min="1" max="3" width="11.7109375" customWidth="1"/>
  </cols>
  <sheetData>
    <row r="1" spans="1:3" x14ac:dyDescent="0.25">
      <c r="A1" s="7"/>
      <c r="B1" s="27" t="s">
        <v>4</v>
      </c>
      <c r="C1" s="27"/>
    </row>
    <row r="2" spans="1:3" x14ac:dyDescent="0.25">
      <c r="A2" s="8" t="s">
        <v>5</v>
      </c>
      <c r="B2" s="8" t="s">
        <v>0</v>
      </c>
      <c r="C2" s="8" t="s">
        <v>1</v>
      </c>
    </row>
    <row r="3" spans="1:3" x14ac:dyDescent="0.25">
      <c r="A3" s="1">
        <v>1</v>
      </c>
      <c r="B3" s="1">
        <v>5</v>
      </c>
      <c r="C3" s="9">
        <v>16</v>
      </c>
    </row>
    <row r="4" spans="1:3" x14ac:dyDescent="0.25">
      <c r="A4" s="1">
        <v>2</v>
      </c>
      <c r="B4" s="1">
        <v>1</v>
      </c>
      <c r="C4" s="10">
        <v>11</v>
      </c>
    </row>
    <row r="5" spans="1:3" x14ac:dyDescent="0.25">
      <c r="A5" s="1">
        <v>3</v>
      </c>
      <c r="B5" s="1">
        <v>2</v>
      </c>
      <c r="C5" s="10">
        <v>9</v>
      </c>
    </row>
    <row r="6" spans="1:3" x14ac:dyDescent="0.25">
      <c r="A6" s="1">
        <v>4</v>
      </c>
      <c r="B6" s="1">
        <v>3</v>
      </c>
      <c r="C6" s="10">
        <v>8</v>
      </c>
    </row>
    <row r="7" spans="1:3" x14ac:dyDescent="0.25">
      <c r="A7" s="1">
        <v>5</v>
      </c>
      <c r="B7" s="1">
        <v>2</v>
      </c>
      <c r="C7" s="10">
        <v>13</v>
      </c>
    </row>
    <row r="8" spans="1:3" x14ac:dyDescent="0.25">
      <c r="A8" s="1">
        <v>6</v>
      </c>
      <c r="B8" s="1">
        <v>1</v>
      </c>
      <c r="C8" s="10">
        <v>22</v>
      </c>
    </row>
    <row r="9" spans="1:3" x14ac:dyDescent="0.25">
      <c r="A9" s="1">
        <v>7</v>
      </c>
      <c r="B9" s="1">
        <v>6</v>
      </c>
      <c r="C9" s="10">
        <v>5</v>
      </c>
    </row>
    <row r="10" spans="1:3" x14ac:dyDescent="0.25">
      <c r="A10" s="1">
        <v>8</v>
      </c>
      <c r="B10" s="1">
        <v>3</v>
      </c>
      <c r="C10" s="10">
        <v>12</v>
      </c>
    </row>
    <row r="11" spans="1:3" x14ac:dyDescent="0.25">
      <c r="A11" s="1">
        <v>9</v>
      </c>
      <c r="B11" s="1">
        <v>5</v>
      </c>
      <c r="C11" s="10">
        <v>17</v>
      </c>
    </row>
    <row r="12" spans="1:3" x14ac:dyDescent="0.25">
      <c r="A12" s="1">
        <v>10</v>
      </c>
      <c r="B12" s="1">
        <v>3</v>
      </c>
      <c r="C12" s="10">
        <v>12</v>
      </c>
    </row>
    <row r="13" spans="1:3" x14ac:dyDescent="0.25">
      <c r="A13" s="1">
        <v>11</v>
      </c>
      <c r="B13" s="1">
        <v>2</v>
      </c>
      <c r="C13" s="10">
        <v>10</v>
      </c>
    </row>
    <row r="14" spans="1:3" x14ac:dyDescent="0.25">
      <c r="A14" s="1">
        <v>12</v>
      </c>
      <c r="B14" s="1">
        <v>1</v>
      </c>
      <c r="C14" s="10">
        <v>15</v>
      </c>
    </row>
    <row r="15" spans="1:3" x14ac:dyDescent="0.25">
      <c r="A15" s="1">
        <v>13</v>
      </c>
      <c r="B15" s="1">
        <v>1</v>
      </c>
      <c r="C15" s="10">
        <v>5</v>
      </c>
    </row>
    <row r="16" spans="1:3" x14ac:dyDescent="0.25">
      <c r="A16" s="1">
        <v>14</v>
      </c>
      <c r="B16" s="1">
        <v>3</v>
      </c>
      <c r="C16" s="10">
        <v>13</v>
      </c>
    </row>
    <row r="17" spans="1:3" x14ac:dyDescent="0.25">
      <c r="A17" s="1">
        <v>15</v>
      </c>
      <c r="B17" s="1">
        <v>1</v>
      </c>
      <c r="C17" s="10">
        <v>6</v>
      </c>
    </row>
    <row r="18" spans="1:3" x14ac:dyDescent="0.25">
      <c r="A18" s="1">
        <v>16</v>
      </c>
      <c r="B18" s="1">
        <v>0</v>
      </c>
      <c r="C18" s="10">
        <v>18</v>
      </c>
    </row>
    <row r="19" spans="1:3" x14ac:dyDescent="0.25">
      <c r="A19" s="1">
        <v>17</v>
      </c>
      <c r="B19" s="1">
        <v>3</v>
      </c>
      <c r="C19" s="10">
        <v>8</v>
      </c>
    </row>
    <row r="20" spans="1:3" x14ac:dyDescent="0.25">
      <c r="A20" s="1">
        <v>18</v>
      </c>
      <c r="B20" s="1">
        <v>2</v>
      </c>
      <c r="C20" s="10">
        <v>15</v>
      </c>
    </row>
    <row r="21" spans="1:3" x14ac:dyDescent="0.25">
      <c r="A21" s="1">
        <v>19</v>
      </c>
      <c r="B21" s="1">
        <v>3</v>
      </c>
      <c r="C21" s="10">
        <v>13</v>
      </c>
    </row>
    <row r="22" spans="1:3" x14ac:dyDescent="0.25">
      <c r="A22" s="1">
        <v>20</v>
      </c>
      <c r="B22" s="1">
        <v>4</v>
      </c>
      <c r="C22" s="10"/>
    </row>
    <row r="23" spans="1:3" x14ac:dyDescent="0.25">
      <c r="A23" s="1">
        <v>21</v>
      </c>
      <c r="B23" s="1">
        <v>1</v>
      </c>
      <c r="C23" s="11"/>
    </row>
    <row r="24" spans="1:3" x14ac:dyDescent="0.25">
      <c r="A24" s="8" t="s">
        <v>2</v>
      </c>
      <c r="B24" s="12">
        <v>2.4761904761904763</v>
      </c>
      <c r="C24" s="12">
        <v>12</v>
      </c>
    </row>
    <row r="25" spans="1:3" x14ac:dyDescent="0.25">
      <c r="A25" s="8" t="s">
        <v>3</v>
      </c>
      <c r="B25" s="12">
        <f>_xlfn.STDEV.P(B3:B23)/SQRT(21)</f>
        <v>0.33414219968479481</v>
      </c>
      <c r="C25" s="12">
        <f>_xlfn.STDEV.P(C3:C21)/SQRT(19)</f>
        <v>1.0232748471170303</v>
      </c>
    </row>
    <row r="27" spans="1:3" x14ac:dyDescent="0.25">
      <c r="A27" s="28" t="s">
        <v>6</v>
      </c>
      <c r="B27" s="28"/>
      <c r="C27" s="28"/>
    </row>
    <row r="28" spans="1:3" x14ac:dyDescent="0.25">
      <c r="A28" s="28" t="s">
        <v>23</v>
      </c>
      <c r="B28" s="28"/>
      <c r="C28" s="28"/>
    </row>
  </sheetData>
  <mergeCells count="3">
    <mergeCell ref="B1:C1"/>
    <mergeCell ref="A27:C27"/>
    <mergeCell ref="A28:C28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6BEB-4EA4-47BD-8872-226AF3F40291}">
  <dimension ref="A1:G22"/>
  <sheetViews>
    <sheetView topLeftCell="A7" workbookViewId="0">
      <selection activeCell="B23" sqref="B23"/>
    </sheetView>
  </sheetViews>
  <sheetFormatPr defaultRowHeight="15" x14ac:dyDescent="0.25"/>
  <cols>
    <col min="2" max="4" width="11.7109375" customWidth="1"/>
    <col min="7" max="7" width="9.5703125" customWidth="1"/>
  </cols>
  <sheetData>
    <row r="1" spans="1:7" x14ac:dyDescent="0.25">
      <c r="A1" s="5"/>
      <c r="B1" s="27" t="s">
        <v>7</v>
      </c>
      <c r="C1" s="27"/>
      <c r="D1" s="27"/>
      <c r="E1" s="27" t="s">
        <v>8</v>
      </c>
      <c r="F1" s="27"/>
      <c r="G1" s="27"/>
    </row>
    <row r="2" spans="1:7" x14ac:dyDescent="0.25">
      <c r="A2" s="5" t="s">
        <v>15</v>
      </c>
      <c r="B2" s="5" t="s">
        <v>9</v>
      </c>
      <c r="C2" s="5" t="s">
        <v>10</v>
      </c>
      <c r="D2" s="5" t="s">
        <v>11</v>
      </c>
      <c r="E2" s="5" t="s">
        <v>9</v>
      </c>
      <c r="F2" s="5" t="s">
        <v>10</v>
      </c>
      <c r="G2" s="5" t="s">
        <v>12</v>
      </c>
    </row>
    <row r="3" spans="1:7" x14ac:dyDescent="0.25">
      <c r="A3" s="2">
        <v>1</v>
      </c>
      <c r="B3">
        <v>100</v>
      </c>
      <c r="C3">
        <v>2</v>
      </c>
      <c r="D3" s="14">
        <f>(C3/B3)*100</f>
        <v>2</v>
      </c>
      <c r="E3">
        <v>51</v>
      </c>
      <c r="F3">
        <v>6</v>
      </c>
      <c r="G3" s="14">
        <f>(F3/E3)*100</f>
        <v>11.76470588235294</v>
      </c>
    </row>
    <row r="4" spans="1:7" x14ac:dyDescent="0.25">
      <c r="A4" s="3">
        <v>2</v>
      </c>
      <c r="B4">
        <v>87</v>
      </c>
      <c r="C4">
        <v>2</v>
      </c>
      <c r="D4" s="15">
        <f t="shared" ref="D4:D14" si="0">(C4/B4)*100</f>
        <v>2.2988505747126435</v>
      </c>
      <c r="E4">
        <v>68</v>
      </c>
      <c r="F4">
        <v>5</v>
      </c>
      <c r="G4" s="15">
        <f t="shared" ref="G4:G17" si="1">(F4/E4)*100</f>
        <v>7.3529411764705888</v>
      </c>
    </row>
    <row r="5" spans="1:7" x14ac:dyDescent="0.25">
      <c r="A5" s="3">
        <v>3</v>
      </c>
      <c r="B5">
        <v>100</v>
      </c>
      <c r="C5">
        <v>2</v>
      </c>
      <c r="D5" s="15">
        <f t="shared" si="0"/>
        <v>2</v>
      </c>
      <c r="E5">
        <v>94</v>
      </c>
      <c r="F5">
        <v>12</v>
      </c>
      <c r="G5" s="15">
        <f t="shared" si="1"/>
        <v>12.76595744680851</v>
      </c>
    </row>
    <row r="6" spans="1:7" x14ac:dyDescent="0.25">
      <c r="A6" s="3">
        <v>4</v>
      </c>
      <c r="B6">
        <v>134</v>
      </c>
      <c r="C6">
        <v>6</v>
      </c>
      <c r="D6" s="15">
        <f t="shared" si="0"/>
        <v>4.4776119402985071</v>
      </c>
      <c r="E6">
        <v>57</v>
      </c>
      <c r="F6">
        <v>11</v>
      </c>
      <c r="G6" s="15">
        <f t="shared" si="1"/>
        <v>19.298245614035086</v>
      </c>
    </row>
    <row r="7" spans="1:7" x14ac:dyDescent="0.25">
      <c r="A7" s="3">
        <v>5</v>
      </c>
      <c r="B7">
        <v>136</v>
      </c>
      <c r="C7">
        <v>1</v>
      </c>
      <c r="D7" s="15">
        <f t="shared" si="0"/>
        <v>0.73529411764705876</v>
      </c>
      <c r="E7">
        <v>42</v>
      </c>
      <c r="F7">
        <v>12</v>
      </c>
      <c r="G7" s="15">
        <f t="shared" si="1"/>
        <v>28.571428571428569</v>
      </c>
    </row>
    <row r="8" spans="1:7" x14ac:dyDescent="0.25">
      <c r="A8" s="3">
        <v>6</v>
      </c>
      <c r="B8">
        <v>88</v>
      </c>
      <c r="C8">
        <v>2</v>
      </c>
      <c r="D8" s="15">
        <f t="shared" si="0"/>
        <v>2.2727272727272729</v>
      </c>
      <c r="E8">
        <v>48</v>
      </c>
      <c r="F8">
        <v>3</v>
      </c>
      <c r="G8" s="15">
        <f t="shared" si="1"/>
        <v>6.25</v>
      </c>
    </row>
    <row r="9" spans="1:7" x14ac:dyDescent="0.25">
      <c r="A9" s="3">
        <v>7</v>
      </c>
      <c r="B9">
        <v>45</v>
      </c>
      <c r="C9">
        <v>1</v>
      </c>
      <c r="D9" s="15">
        <f t="shared" si="0"/>
        <v>2.2222222222222223</v>
      </c>
      <c r="E9">
        <v>70</v>
      </c>
      <c r="F9">
        <v>8</v>
      </c>
      <c r="G9" s="15">
        <f t="shared" si="1"/>
        <v>11.428571428571429</v>
      </c>
    </row>
    <row r="10" spans="1:7" x14ac:dyDescent="0.25">
      <c r="A10" s="3">
        <v>8</v>
      </c>
      <c r="B10">
        <v>56</v>
      </c>
      <c r="C10">
        <v>2</v>
      </c>
      <c r="D10" s="15">
        <f t="shared" si="0"/>
        <v>3.5714285714285712</v>
      </c>
      <c r="E10">
        <v>54</v>
      </c>
      <c r="F10">
        <v>11</v>
      </c>
      <c r="G10" s="15">
        <f t="shared" si="1"/>
        <v>20.37037037037037</v>
      </c>
    </row>
    <row r="11" spans="1:7" x14ac:dyDescent="0.25">
      <c r="A11" s="3">
        <v>9</v>
      </c>
      <c r="B11">
        <v>78</v>
      </c>
      <c r="C11">
        <v>0</v>
      </c>
      <c r="D11" s="15">
        <f t="shared" si="0"/>
        <v>0</v>
      </c>
      <c r="E11">
        <v>46</v>
      </c>
      <c r="F11">
        <v>9</v>
      </c>
      <c r="G11" s="15">
        <f t="shared" si="1"/>
        <v>19.565217391304348</v>
      </c>
    </row>
    <row r="12" spans="1:7" x14ac:dyDescent="0.25">
      <c r="A12" s="3">
        <v>10</v>
      </c>
      <c r="B12">
        <v>66</v>
      </c>
      <c r="C12">
        <v>2</v>
      </c>
      <c r="D12" s="15">
        <f t="shared" si="0"/>
        <v>3.0303030303030303</v>
      </c>
      <c r="E12">
        <v>35</v>
      </c>
      <c r="F12">
        <v>4</v>
      </c>
      <c r="G12" s="15">
        <f t="shared" si="1"/>
        <v>11.428571428571429</v>
      </c>
    </row>
    <row r="13" spans="1:7" x14ac:dyDescent="0.25">
      <c r="A13" s="3">
        <v>11</v>
      </c>
      <c r="B13">
        <v>62</v>
      </c>
      <c r="C13">
        <v>4</v>
      </c>
      <c r="D13" s="15">
        <f t="shared" si="0"/>
        <v>6.4516129032258061</v>
      </c>
      <c r="E13">
        <v>43</v>
      </c>
      <c r="F13">
        <v>3</v>
      </c>
      <c r="G13" s="15">
        <f t="shared" si="1"/>
        <v>6.9767441860465116</v>
      </c>
    </row>
    <row r="14" spans="1:7" x14ac:dyDescent="0.25">
      <c r="A14" s="3">
        <v>12</v>
      </c>
      <c r="B14">
        <v>70</v>
      </c>
      <c r="C14">
        <v>4</v>
      </c>
      <c r="D14" s="15">
        <f t="shared" si="0"/>
        <v>5.7142857142857144</v>
      </c>
      <c r="E14">
        <v>58</v>
      </c>
      <c r="F14">
        <v>12</v>
      </c>
      <c r="G14" s="15">
        <f t="shared" si="1"/>
        <v>20.689655172413794</v>
      </c>
    </row>
    <row r="15" spans="1:7" x14ac:dyDescent="0.25">
      <c r="A15" s="3">
        <v>13</v>
      </c>
      <c r="D15" s="3"/>
      <c r="E15">
        <v>38</v>
      </c>
      <c r="F15">
        <v>6</v>
      </c>
      <c r="G15" s="15">
        <f t="shared" si="1"/>
        <v>15.789473684210526</v>
      </c>
    </row>
    <row r="16" spans="1:7" x14ac:dyDescent="0.25">
      <c r="A16" s="3">
        <v>14</v>
      </c>
      <c r="D16" s="3"/>
      <c r="E16">
        <v>71</v>
      </c>
      <c r="F16">
        <v>11</v>
      </c>
      <c r="G16" s="15">
        <f t="shared" si="1"/>
        <v>15.492957746478872</v>
      </c>
    </row>
    <row r="17" spans="1:7" x14ac:dyDescent="0.25">
      <c r="A17" s="4">
        <v>15</v>
      </c>
      <c r="D17" s="4"/>
      <c r="E17">
        <v>53</v>
      </c>
      <c r="F17">
        <v>2</v>
      </c>
      <c r="G17" s="16">
        <f t="shared" si="1"/>
        <v>3.7735849056603774</v>
      </c>
    </row>
    <row r="18" spans="1:7" x14ac:dyDescent="0.25">
      <c r="A18" s="17" t="s">
        <v>13</v>
      </c>
      <c r="B18" s="17"/>
      <c r="C18" s="17"/>
      <c r="D18" s="18">
        <f>AVERAGE(D3:D14)</f>
        <v>2.8978613622375691</v>
      </c>
      <c r="E18" s="17"/>
      <c r="F18" s="17"/>
      <c r="G18" s="18">
        <f>AVERAGE(G3:G17)</f>
        <v>14.101228333648221</v>
      </c>
    </row>
    <row r="19" spans="1:7" x14ac:dyDescent="0.25">
      <c r="A19" s="17" t="s">
        <v>14</v>
      </c>
      <c r="B19" s="17"/>
      <c r="C19" s="17"/>
      <c r="D19" s="18">
        <f>_xlfn.STDEV.P(D3:D14)/SQRT(12)</f>
        <v>0.52321750330547168</v>
      </c>
      <c r="E19" s="17"/>
      <c r="F19" s="17"/>
      <c r="G19" s="18">
        <f>_xlfn.STDEV.P(G3:G17)/SQRT(15)</f>
        <v>1.6863841497040506</v>
      </c>
    </row>
    <row r="21" spans="1:7" x14ac:dyDescent="0.25">
      <c r="A21" s="29" t="s">
        <v>6</v>
      </c>
      <c r="B21" s="29"/>
      <c r="C21" s="13"/>
      <c r="D21" s="13"/>
    </row>
    <row r="22" spans="1:7" x14ac:dyDescent="0.25">
      <c r="A22" s="30" t="s">
        <v>24</v>
      </c>
      <c r="B22" s="30"/>
      <c r="C22" s="30"/>
      <c r="D22" s="13"/>
    </row>
  </sheetData>
  <mergeCells count="3">
    <mergeCell ref="B1:D1"/>
    <mergeCell ref="E1:G1"/>
    <mergeCell ref="A22:C22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9715-B3D6-4093-8A4F-9401F02498B8}">
  <dimension ref="A1:K16"/>
  <sheetViews>
    <sheetView tabSelected="1" workbookViewId="0">
      <selection activeCell="D16" sqref="D16"/>
    </sheetView>
  </sheetViews>
  <sheetFormatPr defaultRowHeight="15" x14ac:dyDescent="0.25"/>
  <cols>
    <col min="4" max="4" width="14.140625" customWidth="1"/>
    <col min="7" max="7" width="13.42578125" customWidth="1"/>
    <col min="10" max="11" width="12" customWidth="1"/>
  </cols>
  <sheetData>
    <row r="1" spans="1:11" x14ac:dyDescent="0.25">
      <c r="A1" s="5"/>
      <c r="B1" s="27" t="s">
        <v>7</v>
      </c>
      <c r="C1" s="27"/>
      <c r="D1" s="27"/>
      <c r="E1" s="27" t="s">
        <v>17</v>
      </c>
      <c r="F1" s="27"/>
      <c r="G1" s="27"/>
      <c r="H1" s="19"/>
      <c r="I1" s="19"/>
      <c r="J1" s="17"/>
      <c r="K1" s="17"/>
    </row>
    <row r="2" spans="1:11" x14ac:dyDescent="0.25">
      <c r="A2" s="5" t="s">
        <v>5</v>
      </c>
      <c r="B2" s="5" t="s">
        <v>18</v>
      </c>
      <c r="C2" s="5" t="s">
        <v>16</v>
      </c>
      <c r="D2" s="5" t="s">
        <v>19</v>
      </c>
      <c r="E2" s="5" t="s">
        <v>18</v>
      </c>
      <c r="F2" s="5" t="s">
        <v>16</v>
      </c>
      <c r="G2" s="5" t="s">
        <v>20</v>
      </c>
      <c r="H2" s="19"/>
      <c r="I2" s="19"/>
      <c r="J2" s="17" t="s">
        <v>21</v>
      </c>
      <c r="K2" s="17" t="s">
        <v>22</v>
      </c>
    </row>
    <row r="3" spans="1:11" x14ac:dyDescent="0.25">
      <c r="A3" s="2">
        <v>1</v>
      </c>
      <c r="B3">
        <v>653.48</v>
      </c>
      <c r="C3">
        <v>89.5</v>
      </c>
      <c r="D3" s="2">
        <v>563.98</v>
      </c>
      <c r="E3">
        <v>2015.69</v>
      </c>
      <c r="F3">
        <v>214.74</v>
      </c>
      <c r="G3" s="2">
        <v>1800.95</v>
      </c>
      <c r="J3" s="24">
        <v>0.89182277046942882</v>
      </c>
      <c r="K3" s="21">
        <v>2.8478460556702681</v>
      </c>
    </row>
    <row r="4" spans="1:11" x14ac:dyDescent="0.25">
      <c r="A4" s="3">
        <v>2</v>
      </c>
      <c r="B4">
        <v>453.01</v>
      </c>
      <c r="C4">
        <v>96.05</v>
      </c>
      <c r="D4" s="3">
        <v>356.96</v>
      </c>
      <c r="E4">
        <v>860.89</v>
      </c>
      <c r="F4">
        <v>14.36</v>
      </c>
      <c r="G4" s="3">
        <v>846.53</v>
      </c>
      <c r="J4" s="25">
        <v>0.56446160528168954</v>
      </c>
      <c r="K4" s="22">
        <v>1.338619684892169</v>
      </c>
    </row>
    <row r="5" spans="1:11" x14ac:dyDescent="0.25">
      <c r="A5" s="3">
        <v>3</v>
      </c>
      <c r="B5">
        <v>371.41</v>
      </c>
      <c r="C5">
        <v>16.87</v>
      </c>
      <c r="D5" s="3">
        <v>354.54</v>
      </c>
      <c r="E5">
        <v>1694.66</v>
      </c>
      <c r="F5">
        <v>356.11</v>
      </c>
      <c r="G5" s="3">
        <v>1338.5500000000002</v>
      </c>
      <c r="J5" s="25">
        <v>0.5606348541477203</v>
      </c>
      <c r="K5" s="22">
        <v>2.1166519547002625</v>
      </c>
    </row>
    <row r="6" spans="1:11" x14ac:dyDescent="0.25">
      <c r="A6" s="3">
        <v>4</v>
      </c>
      <c r="B6">
        <v>715.26</v>
      </c>
      <c r="C6">
        <v>157.63</v>
      </c>
      <c r="D6" s="3">
        <v>557.63</v>
      </c>
      <c r="E6">
        <v>1349.18</v>
      </c>
      <c r="F6">
        <v>38.06</v>
      </c>
      <c r="G6" s="3">
        <v>1311.1200000000001</v>
      </c>
      <c r="J6" s="25">
        <v>0.88178150199806293</v>
      </c>
      <c r="K6" s="22">
        <v>2.0732768375082054</v>
      </c>
    </row>
    <row r="7" spans="1:11" x14ac:dyDescent="0.25">
      <c r="A7" s="3">
        <v>5</v>
      </c>
      <c r="B7">
        <v>994.12</v>
      </c>
      <c r="C7">
        <v>161.47</v>
      </c>
      <c r="D7" s="3">
        <v>832.65</v>
      </c>
      <c r="E7">
        <v>1075.49</v>
      </c>
      <c r="F7">
        <v>132.38</v>
      </c>
      <c r="G7" s="3">
        <v>943.11</v>
      </c>
      <c r="J7" s="25">
        <v>1.316671211446097</v>
      </c>
      <c r="K7" s="22">
        <v>1.4913418437842174</v>
      </c>
    </row>
    <row r="8" spans="1:11" x14ac:dyDescent="0.25">
      <c r="A8" s="3">
        <v>6</v>
      </c>
      <c r="B8">
        <v>1152.29</v>
      </c>
      <c r="C8">
        <v>206.56</v>
      </c>
      <c r="D8" s="3">
        <v>945.73</v>
      </c>
      <c r="E8">
        <v>771.34</v>
      </c>
      <c r="F8">
        <v>17.45</v>
      </c>
      <c r="G8" s="3">
        <v>753.89</v>
      </c>
      <c r="J8" s="25">
        <v>1.4954848553424818</v>
      </c>
      <c r="K8" s="22">
        <v>1.1921278563587319</v>
      </c>
    </row>
    <row r="9" spans="1:11" x14ac:dyDescent="0.25">
      <c r="A9" s="3">
        <v>7</v>
      </c>
      <c r="B9">
        <v>1120.4000000000001</v>
      </c>
      <c r="C9">
        <v>325.83999999999997</v>
      </c>
      <c r="D9" s="3">
        <v>794.56000000000017</v>
      </c>
      <c r="E9">
        <v>1300.1400000000001</v>
      </c>
      <c r="F9">
        <v>133.4</v>
      </c>
      <c r="G9" s="3">
        <v>1166.74</v>
      </c>
      <c r="J9" s="25">
        <v>1.2564394136391175</v>
      </c>
      <c r="K9" s="22">
        <v>1.8449684372096551</v>
      </c>
    </row>
    <row r="10" spans="1:11" x14ac:dyDescent="0.25">
      <c r="A10" s="3">
        <v>8</v>
      </c>
      <c r="B10">
        <v>642.52</v>
      </c>
      <c r="C10">
        <v>33.270000000000003</v>
      </c>
      <c r="D10" s="3">
        <v>609.25</v>
      </c>
      <c r="E10">
        <v>1820.36</v>
      </c>
      <c r="F10">
        <v>25.34</v>
      </c>
      <c r="G10" s="3">
        <v>1795.02</v>
      </c>
      <c r="J10" s="25">
        <v>0.96340831750859868</v>
      </c>
      <c r="K10" s="22">
        <v>2.8384689340899216</v>
      </c>
    </row>
    <row r="11" spans="1:11" x14ac:dyDescent="0.25">
      <c r="A11" s="4">
        <v>9</v>
      </c>
      <c r="B11">
        <v>704.44200000000001</v>
      </c>
      <c r="C11">
        <v>28.23</v>
      </c>
      <c r="D11" s="4">
        <v>676.21199999999999</v>
      </c>
      <c r="G11" s="4"/>
      <c r="J11" s="26">
        <v>1.0692954701668027</v>
      </c>
      <c r="K11" s="23"/>
    </row>
    <row r="12" spans="1:11" x14ac:dyDescent="0.25">
      <c r="A12" s="5" t="s">
        <v>13</v>
      </c>
      <c r="B12" s="5"/>
      <c r="C12" s="5"/>
      <c r="D12" s="20">
        <v>632.39022222222229</v>
      </c>
      <c r="E12" s="5"/>
      <c r="F12" s="5"/>
      <c r="G12" s="6">
        <v>1244.48875</v>
      </c>
      <c r="H12" s="19"/>
      <c r="I12" s="19"/>
      <c r="J12" s="20">
        <f>AVERAGE(J3:J11)</f>
        <v>1</v>
      </c>
      <c r="K12" s="20">
        <f>AVERAGE(K3:K10)</f>
        <v>1.967912700526679</v>
      </c>
    </row>
    <row r="13" spans="1:11" x14ac:dyDescent="0.25">
      <c r="A13" s="5" t="s">
        <v>14</v>
      </c>
      <c r="B13" s="5"/>
      <c r="C13" s="5"/>
      <c r="D13" s="20">
        <v>63.864464170206524</v>
      </c>
      <c r="E13" s="5"/>
      <c r="F13" s="5"/>
      <c r="G13" s="6">
        <v>132.40287368762895</v>
      </c>
      <c r="H13" s="19"/>
      <c r="I13" s="19"/>
      <c r="J13" s="20">
        <f>_xlfn.STDEV.P(J3:J11)/SQRT(9)</f>
        <v>0.10098901267920692</v>
      </c>
      <c r="K13" s="20">
        <f>_xlfn.STDEV.P(K3:K10)/SQRT(8)</f>
        <v>0.20936894505162387</v>
      </c>
    </row>
    <row r="15" spans="1:11" x14ac:dyDescent="0.25">
      <c r="A15" s="31" t="s">
        <v>6</v>
      </c>
      <c r="B15" s="32"/>
      <c r="C15" s="33"/>
    </row>
    <row r="16" spans="1:11" x14ac:dyDescent="0.25">
      <c r="A16" s="28" t="s">
        <v>25</v>
      </c>
      <c r="B16" s="28"/>
      <c r="C16" s="28"/>
    </row>
  </sheetData>
  <mergeCells count="4">
    <mergeCell ref="A16:C16"/>
    <mergeCell ref="B1:D1"/>
    <mergeCell ref="E1:G1"/>
    <mergeCell ref="A15:C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6b</vt:lpstr>
      <vt:lpstr>6d</vt:lpstr>
      <vt:lpstr>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2025-04-23T14:49:59Z</dcterms:modified>
</cp:coreProperties>
</file>