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6732D431-93BF-0F45-8885-C5890A148C3E}" xr6:coauthVersionLast="47" xr6:coauthVersionMax="47" xr10:uidLastSave="{00000000-0000-0000-0000-000000000000}"/>
  <bookViews>
    <workbookView xWindow="74440" yWindow="4140" windowWidth="33100" windowHeight="19140" activeTab="1" xr2:uid="{9286C937-2F1A-E941-80E5-8F1C444E3ECE}"/>
  </bookViews>
  <sheets>
    <sheet name="ED Fig. 4A" sheetId="1" r:id="rId1"/>
    <sheet name="ED Fig. 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F29" i="2" s="1"/>
  <c r="G29" i="2" s="1"/>
  <c r="E28" i="2"/>
  <c r="F28" i="2" s="1"/>
  <c r="G28" i="2" s="1"/>
  <c r="E27" i="2"/>
  <c r="F27" i="2" s="1"/>
  <c r="G27" i="2" s="1"/>
  <c r="E26" i="2"/>
  <c r="F26" i="2" s="1"/>
  <c r="G26" i="2" s="1"/>
  <c r="E25" i="2"/>
  <c r="F25" i="2" s="1"/>
  <c r="G25" i="2" s="1"/>
  <c r="E24" i="2"/>
  <c r="F24" i="2" s="1"/>
  <c r="G24" i="2" s="1"/>
  <c r="E23" i="2"/>
  <c r="F23" i="2" s="1"/>
  <c r="G23" i="2" s="1"/>
  <c r="E22" i="2"/>
  <c r="F22" i="2" s="1"/>
  <c r="G22" i="2" s="1"/>
  <c r="E21" i="2"/>
  <c r="F21" i="2" s="1"/>
  <c r="G21" i="2" s="1"/>
  <c r="E20" i="2"/>
  <c r="F20" i="2" s="1"/>
  <c r="G20" i="2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H20" i="2" l="1"/>
  <c r="K20" i="2"/>
  <c r="H22" i="2"/>
  <c r="K22" i="2"/>
  <c r="K26" i="2"/>
  <c r="H26" i="2"/>
  <c r="K21" i="2"/>
  <c r="H21" i="2"/>
  <c r="K25" i="2"/>
  <c r="H25" i="2"/>
  <c r="K27" i="2"/>
  <c r="H27" i="2"/>
  <c r="K24" i="2"/>
  <c r="H24" i="2"/>
  <c r="H28" i="2"/>
  <c r="K28" i="2"/>
  <c r="K23" i="2"/>
  <c r="H23" i="2"/>
  <c r="K29" i="2"/>
  <c r="H29" i="2"/>
  <c r="S20" i="1"/>
  <c r="G20" i="1"/>
  <c r="R20" i="1"/>
  <c r="F20" i="1"/>
  <c r="S21" i="1"/>
  <c r="G21" i="1"/>
  <c r="R21" i="1"/>
  <c r="F21" i="1"/>
  <c r="S17" i="1"/>
  <c r="G17" i="1"/>
  <c r="R17" i="1"/>
  <c r="F17" i="1"/>
  <c r="S22" i="1"/>
  <c r="G22" i="1"/>
  <c r="R22" i="1"/>
  <c r="F22" i="1"/>
  <c r="S18" i="1"/>
  <c r="G18" i="1"/>
  <c r="R18" i="1"/>
  <c r="F18" i="1"/>
  <c r="S23" i="1"/>
  <c r="G23" i="1"/>
  <c r="R23" i="1"/>
  <c r="F23" i="1"/>
  <c r="S24" i="1"/>
  <c r="G24" i="1"/>
  <c r="R24" i="1"/>
  <c r="F24" i="1"/>
  <c r="S19" i="1"/>
  <c r="G19" i="1"/>
  <c r="R19" i="1"/>
  <c r="F19" i="1"/>
  <c r="S25" i="1"/>
  <c r="G25" i="1"/>
  <c r="R25" i="1"/>
  <c r="F25" i="1"/>
  <c r="S26" i="1"/>
  <c r="G26" i="1"/>
  <c r="F26" i="1"/>
  <c r="R26" i="1"/>
  <c r="J25" i="2" l="1"/>
  <c r="I25" i="2"/>
  <c r="O25" i="2"/>
  <c r="L25" i="2"/>
  <c r="J28" i="2"/>
  <c r="I28" i="2"/>
  <c r="L27" i="2"/>
  <c r="O27" i="2"/>
  <c r="I21" i="2"/>
  <c r="J21" i="2"/>
  <c r="O29" i="2"/>
  <c r="L29" i="2"/>
  <c r="I23" i="2"/>
  <c r="J23" i="2"/>
  <c r="O23" i="2"/>
  <c r="L23" i="2"/>
  <c r="L28" i="2"/>
  <c r="O28" i="2"/>
  <c r="J24" i="2"/>
  <c r="I24" i="2"/>
  <c r="I27" i="2"/>
  <c r="J27" i="2"/>
  <c r="J29" i="2"/>
  <c r="I29" i="2"/>
  <c r="O21" i="2"/>
  <c r="L21" i="2"/>
  <c r="J26" i="2"/>
  <c r="I26" i="2"/>
  <c r="L26" i="2"/>
  <c r="O26" i="2"/>
  <c r="L22" i="2"/>
  <c r="O22" i="2"/>
  <c r="J22" i="2"/>
  <c r="I22" i="2"/>
  <c r="L20" i="2"/>
  <c r="O20" i="2"/>
  <c r="L24" i="2"/>
  <c r="O24" i="2"/>
  <c r="I20" i="2"/>
  <c r="J20" i="2"/>
  <c r="M23" i="1"/>
  <c r="H23" i="1"/>
  <c r="M21" i="1"/>
  <c r="H21" i="1"/>
  <c r="H25" i="1"/>
  <c r="M25" i="1"/>
  <c r="M18" i="1"/>
  <c r="H18" i="1"/>
  <c r="M26" i="1"/>
  <c r="H26" i="1"/>
  <c r="H22" i="1"/>
  <c r="M22" i="1"/>
  <c r="M20" i="1"/>
  <c r="H20" i="1"/>
  <c r="M17" i="1"/>
  <c r="H17" i="1"/>
  <c r="M19" i="1"/>
  <c r="H19" i="1"/>
  <c r="M24" i="1"/>
  <c r="H24" i="1"/>
  <c r="N29" i="2" l="1"/>
  <c r="M29" i="2"/>
  <c r="N20" i="2"/>
  <c r="M20" i="2"/>
  <c r="N23" i="2"/>
  <c r="M23" i="2"/>
  <c r="N25" i="2"/>
  <c r="M25" i="2"/>
  <c r="M26" i="2"/>
  <c r="N26" i="2"/>
  <c r="N22" i="2"/>
  <c r="M22" i="2"/>
  <c r="N21" i="2"/>
  <c r="M21" i="2"/>
  <c r="M27" i="2"/>
  <c r="N27" i="2"/>
  <c r="N28" i="2"/>
  <c r="M28" i="2"/>
  <c r="N24" i="2"/>
  <c r="M24" i="2"/>
  <c r="P22" i="1"/>
  <c r="Q22" i="1"/>
  <c r="O22" i="1"/>
  <c r="N22" i="1"/>
  <c r="K18" i="1"/>
  <c r="J18" i="1"/>
  <c r="I18" i="1"/>
  <c r="L18" i="1"/>
  <c r="K22" i="1"/>
  <c r="J22" i="1"/>
  <c r="I22" i="1"/>
  <c r="L22" i="1"/>
  <c r="Q26" i="1"/>
  <c r="P26" i="1"/>
  <c r="O26" i="1"/>
  <c r="N26" i="1"/>
  <c r="O24" i="1"/>
  <c r="N24" i="1"/>
  <c r="Q24" i="1"/>
  <c r="P24" i="1"/>
  <c r="K19" i="1"/>
  <c r="J19" i="1"/>
  <c r="I19" i="1"/>
  <c r="L19" i="1"/>
  <c r="Q19" i="1"/>
  <c r="O19" i="1"/>
  <c r="N19" i="1"/>
  <c r="P19" i="1"/>
  <c r="K17" i="1"/>
  <c r="J17" i="1"/>
  <c r="I17" i="1"/>
  <c r="L17" i="1"/>
  <c r="O21" i="1"/>
  <c r="N21" i="1"/>
  <c r="Q21" i="1"/>
  <c r="P21" i="1"/>
  <c r="L26" i="1"/>
  <c r="K26" i="1"/>
  <c r="J26" i="1"/>
  <c r="I26" i="1"/>
  <c r="L24" i="1"/>
  <c r="K24" i="1"/>
  <c r="J24" i="1"/>
  <c r="I24" i="1"/>
  <c r="O18" i="1"/>
  <c r="N18" i="1"/>
  <c r="P18" i="1"/>
  <c r="Q18" i="1"/>
  <c r="Q25" i="1"/>
  <c r="P25" i="1"/>
  <c r="O25" i="1"/>
  <c r="N25" i="1"/>
  <c r="K25" i="1"/>
  <c r="J25" i="1"/>
  <c r="I25" i="1"/>
  <c r="L25" i="1"/>
  <c r="L21" i="1"/>
  <c r="K21" i="1"/>
  <c r="J21" i="1"/>
  <c r="I21" i="1"/>
  <c r="Q17" i="1"/>
  <c r="O17" i="1"/>
  <c r="N17" i="1"/>
  <c r="P17" i="1"/>
  <c r="K20" i="1"/>
  <c r="J20" i="1"/>
  <c r="I20" i="1"/>
  <c r="L20" i="1"/>
  <c r="L23" i="1"/>
  <c r="K23" i="1"/>
  <c r="J23" i="1"/>
  <c r="I23" i="1"/>
  <c r="P20" i="1"/>
  <c r="Q20" i="1"/>
  <c r="O20" i="1"/>
  <c r="N20" i="1"/>
  <c r="P23" i="1"/>
  <c r="Q23" i="1"/>
  <c r="O23" i="1"/>
  <c r="N23" i="1"/>
</calcChain>
</file>

<file path=xl/sharedStrings.xml><?xml version="1.0" encoding="utf-8"?>
<sst xmlns="http://schemas.openxmlformats.org/spreadsheetml/2006/main" count="394" uniqueCount="327">
  <si>
    <t>Immunophenotpying (adaptive Spleen)</t>
  </si>
  <si>
    <t/>
  </si>
  <si>
    <t>Lymphocytes | Freq. of Parent</t>
  </si>
  <si>
    <t>Lymphocytes/Single Cells | Freq. of Parent</t>
  </si>
  <si>
    <t>Lymphocytes/Single Cells/Live | Freq. of Parent</t>
  </si>
  <si>
    <t>Lymphocytes/Single Cells/Live/B cells | Freq. of Parent</t>
  </si>
  <si>
    <t>Lymphocytes/Single Cells/Live/CD3+ | Freq. of Parent</t>
  </si>
  <si>
    <t>Lymphocytes/Single Cells/Live/CD3+/CD4+ | Freq. of Parent</t>
  </si>
  <si>
    <t>Lymphocytes/Single Cells/Live/CD3+/CD4+/Tcm | Freq. of Parent</t>
  </si>
  <si>
    <t>Lymphocytes/Single Cells/Live/CD3+/CD4+/Tdn | Freq. of Parent</t>
  </si>
  <si>
    <t>Lymphocytes/Single Cells/Live/CD3+/CD4+/Tem | Freq. of Parent</t>
  </si>
  <si>
    <t>Lymphocytes/Single Cells/Live/CD3+/CD4+/Tn | Freq. of Parent</t>
  </si>
  <si>
    <t>Lymphocytes/Single Cells/Live/CD3+/CD8+ | Freq. of Parent</t>
  </si>
  <si>
    <t>Lymphocytes/Single Cells/Live/CD3+/CD8+/Tcm | Freq. of Parent</t>
  </si>
  <si>
    <t>Lymphocytes/Single Cells/Live/CD3+/CD8+/Tdn | Freq. of Parent</t>
  </si>
  <si>
    <t>Lymphocytes/Single Cells/Live/CD3+/CD8+/Tem | Freq. of Parent</t>
  </si>
  <si>
    <t>Lymphocytes/Single Cells/Live/CD3+/CD8+/Tn | Freq. of Parent</t>
  </si>
  <si>
    <t>Lymphocytes/Single Cells/Live/NK cells | Freq. of Parent</t>
  </si>
  <si>
    <t>Lymphocytes/Single Cells/Live/NK T Cells | Freq. of Parent</t>
  </si>
  <si>
    <t>Spleen_C5_Reg_00.fcs</t>
  </si>
  <si>
    <t>70.9 %</t>
  </si>
  <si>
    <t>95.0 %</t>
  </si>
  <si>
    <t>79.5 %</t>
  </si>
  <si>
    <t>60.6 %</t>
  </si>
  <si>
    <t>31.8 %</t>
  </si>
  <si>
    <t>54.7 %</t>
  </si>
  <si>
    <t>0.71 %</t>
  </si>
  <si>
    <t>30.9 %</t>
  </si>
  <si>
    <t>6.37 %</t>
  </si>
  <si>
    <t>62.0 %</t>
  </si>
  <si>
    <t>42.3 %</t>
  </si>
  <si>
    <t>9.38 %</t>
  </si>
  <si>
    <t>34.8 %</t>
  </si>
  <si>
    <t>2.17 %</t>
  </si>
  <si>
    <t>53.6 %</t>
  </si>
  <si>
    <t>2.38 %</t>
  </si>
  <si>
    <t>1.06 %</t>
  </si>
  <si>
    <t>Spleen_C5_Reg_01.fcs</t>
  </si>
  <si>
    <t>68.3 %</t>
  </si>
  <si>
    <t>92.9 %</t>
  </si>
  <si>
    <t>76.8 %</t>
  </si>
  <si>
    <t>56.4 %</t>
  </si>
  <si>
    <t>37.4 %</t>
  </si>
  <si>
    <t>54.8 %</t>
  </si>
  <si>
    <t>0.88 %</t>
  </si>
  <si>
    <t>28.2 %</t>
  </si>
  <si>
    <t>6.62 %</t>
  </si>
  <si>
    <t>64.3 %</t>
  </si>
  <si>
    <t>42.0 %</t>
  </si>
  <si>
    <t>7.85 %</t>
  </si>
  <si>
    <t>35.6 %</t>
  </si>
  <si>
    <t>1.93 %</t>
  </si>
  <si>
    <t>54.6 %</t>
  </si>
  <si>
    <t>1.05 %</t>
  </si>
  <si>
    <t>1.18 %</t>
  </si>
  <si>
    <t>Spleen_C5_Reg_03.fcs</t>
  </si>
  <si>
    <t>70.6 %</t>
  </si>
  <si>
    <t>94.3 %</t>
  </si>
  <si>
    <t>76.6 %</t>
  </si>
  <si>
    <t>60.7 %</t>
  </si>
  <si>
    <t>32.6 %</t>
  </si>
  <si>
    <t>0.38 %</t>
  </si>
  <si>
    <t>45.4 %</t>
  </si>
  <si>
    <t>4.70 %</t>
  </si>
  <si>
    <t>49.5 %</t>
  </si>
  <si>
    <t>42.1 %</t>
  </si>
  <si>
    <t>6.36 %</t>
  </si>
  <si>
    <t>44.9 %</t>
  </si>
  <si>
    <t>2.51 %</t>
  </si>
  <si>
    <t>46.2 %</t>
  </si>
  <si>
    <t>2.02 %</t>
  </si>
  <si>
    <t>1.03 %</t>
  </si>
  <si>
    <t>Spleen_C5_Reg_10.fcs</t>
  </si>
  <si>
    <t>69.3 %</t>
  </si>
  <si>
    <t>93.5 %</t>
  </si>
  <si>
    <t>73.2 %</t>
  </si>
  <si>
    <t>64.7 %</t>
  </si>
  <si>
    <t>29.3 %</t>
  </si>
  <si>
    <t>52.0 %</t>
  </si>
  <si>
    <t>0.85 %</t>
  </si>
  <si>
    <t>34.1 %</t>
  </si>
  <si>
    <t>8.47 %</t>
  </si>
  <si>
    <t>56.6 %</t>
  </si>
  <si>
    <t>44.2 %</t>
  </si>
  <si>
    <t>8.53 %</t>
  </si>
  <si>
    <t>37.8 %</t>
  </si>
  <si>
    <t>2.81 %</t>
  </si>
  <si>
    <t>50.9 %</t>
  </si>
  <si>
    <t>1.99 %</t>
  </si>
  <si>
    <t>1.07 %</t>
  </si>
  <si>
    <t>Spleen_C5_Reg_30.fcs</t>
  </si>
  <si>
    <t>67.8 %</t>
  </si>
  <si>
    <t>73.6 %</t>
  </si>
  <si>
    <t>61.9 %</t>
  </si>
  <si>
    <t>31.5 %</t>
  </si>
  <si>
    <t>53.9 %</t>
  </si>
  <si>
    <t>0.59 %</t>
  </si>
  <si>
    <t>40.8 %</t>
  </si>
  <si>
    <t>6.69 %</t>
  </si>
  <si>
    <t>51.9 %</t>
  </si>
  <si>
    <t>42.9 %</t>
  </si>
  <si>
    <t>6.76 %</t>
  </si>
  <si>
    <t>45.1 %</t>
  </si>
  <si>
    <t>2.82 %</t>
  </si>
  <si>
    <t>45.3 %</t>
  </si>
  <si>
    <t>2.16 %</t>
  </si>
  <si>
    <t>1.02 %</t>
  </si>
  <si>
    <t>Spleen_C6_CR_00.fcs</t>
  </si>
  <si>
    <t>79.8 %</t>
  </si>
  <si>
    <t>90.4 %</t>
  </si>
  <si>
    <t>85.1 %</t>
  </si>
  <si>
    <t>46.1 %</t>
  </si>
  <si>
    <t>46.7 %</t>
  </si>
  <si>
    <t>0.15 %</t>
  </si>
  <si>
    <t>55.4 %</t>
  </si>
  <si>
    <t>1.61 %</t>
  </si>
  <si>
    <t>42.8 %</t>
  </si>
  <si>
    <t>44.1 %</t>
  </si>
  <si>
    <t>2.83 %</t>
  </si>
  <si>
    <t>55.8 %</t>
  </si>
  <si>
    <t>1.70 %</t>
  </si>
  <si>
    <t>39.7 %</t>
  </si>
  <si>
    <t>1.57 %</t>
  </si>
  <si>
    <t>1.67 %</t>
  </si>
  <si>
    <t>Spleen_C6_CR_01.fcs</t>
  </si>
  <si>
    <t>74.3 %</t>
  </si>
  <si>
    <t>89.5 %</t>
  </si>
  <si>
    <t>82.6 %</t>
  </si>
  <si>
    <t>51.1 %</t>
  </si>
  <si>
    <t>42.5 %</t>
  </si>
  <si>
    <t>53.2 %</t>
  </si>
  <si>
    <t>0.081 %</t>
  </si>
  <si>
    <t>55.5 %</t>
  </si>
  <si>
    <t>0.76 %</t>
  </si>
  <si>
    <t>43.7 %</t>
  </si>
  <si>
    <t>2.56 %</t>
  </si>
  <si>
    <t>51.0 %</t>
  </si>
  <si>
    <t>1.63 %</t>
  </si>
  <si>
    <t>44.8 %</t>
  </si>
  <si>
    <t>1.62 %</t>
  </si>
  <si>
    <t>1.29 %</t>
  </si>
  <si>
    <t>Spleen_C6_CR_03.fcs</t>
  </si>
  <si>
    <t>75.4 %</t>
  </si>
  <si>
    <t>87.9 %</t>
  </si>
  <si>
    <t>82.5 %</t>
  </si>
  <si>
    <t>51.5 %</t>
  </si>
  <si>
    <t>41.7 %</t>
  </si>
  <si>
    <t>52.4 %</t>
  </si>
  <si>
    <t>0.071 %</t>
  </si>
  <si>
    <t>62.5 %</t>
  </si>
  <si>
    <t>0.70 %</t>
  </si>
  <si>
    <t>36.7 %</t>
  </si>
  <si>
    <t>45.5 %</t>
  </si>
  <si>
    <t>1.83 %</t>
  </si>
  <si>
    <t>60.2 %</t>
  </si>
  <si>
    <t>1.53 %</t>
  </si>
  <si>
    <t>36.5 %</t>
  </si>
  <si>
    <t>Spleen_C6_CR_10.fcs</t>
  </si>
  <si>
    <t>78.0 %</t>
  </si>
  <si>
    <t>88.4 %</t>
  </si>
  <si>
    <t>85.9 %</t>
  </si>
  <si>
    <t>49.2 %</t>
  </si>
  <si>
    <t>0.070 %</t>
  </si>
  <si>
    <t>55.6 %</t>
  </si>
  <si>
    <t>0.73 %</t>
  </si>
  <si>
    <t>43.6 %</t>
  </si>
  <si>
    <t>44.3 %</t>
  </si>
  <si>
    <t>1.92 %</t>
  </si>
  <si>
    <t>55.0 %</t>
  </si>
  <si>
    <t>1.55 %</t>
  </si>
  <si>
    <t>41.5 %</t>
  </si>
  <si>
    <t>1.37 %</t>
  </si>
  <si>
    <t>1.56 %</t>
  </si>
  <si>
    <t>Spleen_C6_CR_30.fcs</t>
  </si>
  <si>
    <t>80.5 %</t>
  </si>
  <si>
    <t>89.3 %</t>
  </si>
  <si>
    <t>87.8 %</t>
  </si>
  <si>
    <t>46.0 %</t>
  </si>
  <si>
    <t>47.3 %</t>
  </si>
  <si>
    <t>49.9 %</t>
  </si>
  <si>
    <t>0.13 %</t>
  </si>
  <si>
    <t>44.7 %</t>
  </si>
  <si>
    <t>1.27 %</t>
  </si>
  <si>
    <t>48.3 %</t>
  </si>
  <si>
    <t>3.31 %</t>
  </si>
  <si>
    <t>46.8 %</t>
  </si>
  <si>
    <t>1.60 %</t>
  </si>
  <si>
    <t>1.50 %</t>
  </si>
  <si>
    <t>1.59 %</t>
  </si>
  <si>
    <t>Total Events/uL</t>
  </si>
  <si>
    <t>#Cells Total</t>
  </si>
  <si>
    <t>#Live Cells</t>
  </si>
  <si>
    <t>#B cells</t>
  </si>
  <si>
    <t>#CD3+</t>
  </si>
  <si>
    <t>#CD4+</t>
  </si>
  <si>
    <t>#CD4 CM</t>
  </si>
  <si>
    <t>#CD4 DN</t>
  </si>
  <si>
    <t>#CD4 EM</t>
  </si>
  <si>
    <t>#CD4 Naïve</t>
  </si>
  <si>
    <t>#CD8</t>
  </si>
  <si>
    <t>#CD8 CM</t>
  </si>
  <si>
    <t>#CD8 DN</t>
  </si>
  <si>
    <t>#CD8 EM</t>
  </si>
  <si>
    <t>#CD8 Naïve</t>
  </si>
  <si>
    <t>#NK Cells</t>
  </si>
  <si>
    <t>#NKT cells</t>
  </si>
  <si>
    <t>CR is DR</t>
  </si>
  <si>
    <t>Each point it a biorep</t>
  </si>
  <si>
    <t>Lymphocytes/Single Cells/Live/Lineage Negative | Freq. of Parent</t>
  </si>
  <si>
    <t>Lymphocytes/Single Cells/Live/Lineage Negative/DC's | Freq. of Parent</t>
  </si>
  <si>
    <t>Lymphocytes/Single Cells/Live/Lineage Negative/DC's/CDc1 | Freq. of Parent</t>
  </si>
  <si>
    <t>Lymphocytes/Single Cells/Live/Lineage Negative/DC's/CDc2 | Freq. of Parent</t>
  </si>
  <si>
    <t>Lymphocytes/Single Cells/Live/Lineage Negative/Non-DC's | Freq. of Parent</t>
  </si>
  <si>
    <t>Lymphocytes/Single Cells/Live/Lineage Negative/Non-DC's/Ly6g, CD11b subset | Freq. of Parent</t>
  </si>
  <si>
    <t>Lymphocytes/Single Cells/Live/Lineage Negative/Non-DC's/Ly6g, CD11b subset/Eosinophils | Freq. of Parent</t>
  </si>
  <si>
    <t>Lymphocytes/Single Cells/Live/Lineage Negative/Non-DC's/Ly6g, CD11b subset/MonoMacs | Freq. of Parent</t>
  </si>
  <si>
    <t>Lymphocytes/Single Cells/Live/Lineage Negative/Non-DC's/Neutrophils | Freq. of Parent</t>
  </si>
  <si>
    <t>94.9 %</t>
  </si>
  <si>
    <t>83.6 %</t>
  </si>
  <si>
    <t>5.79 %</t>
  </si>
  <si>
    <t>9.76 %</t>
  </si>
  <si>
    <t>65.1 %</t>
  </si>
  <si>
    <t>89.6 %</t>
  </si>
  <si>
    <t>81.3 %</t>
  </si>
  <si>
    <t>91.2 %</t>
  </si>
  <si>
    <t>18.5 %</t>
  </si>
  <si>
    <t>72.6 %</t>
  </si>
  <si>
    <t>92.7 %</t>
  </si>
  <si>
    <t>82.2 %</t>
  </si>
  <si>
    <t>5.32 %</t>
  </si>
  <si>
    <t>13.1 %</t>
  </si>
  <si>
    <t>37.0 %</t>
  </si>
  <si>
    <t>85.8 %</t>
  </si>
  <si>
    <t>78.1 %</t>
  </si>
  <si>
    <t>12.3 %</t>
  </si>
  <si>
    <t>87.3 %</t>
  </si>
  <si>
    <t>21.5 %</t>
  </si>
  <si>
    <t>71.5 %</t>
  </si>
  <si>
    <t>93.7 %</t>
  </si>
  <si>
    <t>5.52 %</t>
  </si>
  <si>
    <t>11.3 %</t>
  </si>
  <si>
    <t>33.3 %</t>
  </si>
  <si>
    <t>58.9 %</t>
  </si>
  <si>
    <t>76.9 %</t>
  </si>
  <si>
    <t>9.54 %</t>
  </si>
  <si>
    <t>90.1 %</t>
  </si>
  <si>
    <t>22.7 %</t>
  </si>
  <si>
    <t>70.3 %</t>
  </si>
  <si>
    <t>92.3 %</t>
  </si>
  <si>
    <t>76.2 %</t>
  </si>
  <si>
    <t>4.91 %</t>
  </si>
  <si>
    <t>12.1 %</t>
  </si>
  <si>
    <t>54.2 %</t>
  </si>
  <si>
    <t>87.0 %</t>
  </si>
  <si>
    <t>81.4 %</t>
  </si>
  <si>
    <t>8.23 %</t>
  </si>
  <si>
    <t>91.5 %</t>
  </si>
  <si>
    <t>18.3 %</t>
  </si>
  <si>
    <t>68.1 %</t>
  </si>
  <si>
    <t>91.4 %</t>
  </si>
  <si>
    <t>76.4 %</t>
  </si>
  <si>
    <t>5.88 %</t>
  </si>
  <si>
    <t>11.1 %</t>
  </si>
  <si>
    <t>88.1 %</t>
  </si>
  <si>
    <t>78.2 %</t>
  </si>
  <si>
    <t>81.0 %</t>
  </si>
  <si>
    <t>21.4 %</t>
  </si>
  <si>
    <t>82.9 %</t>
  </si>
  <si>
    <t>87.1 %</t>
  </si>
  <si>
    <t>87.4 %</t>
  </si>
  <si>
    <t>3.70 %</t>
  </si>
  <si>
    <t>13.3 %</t>
  </si>
  <si>
    <t>22.2 %</t>
  </si>
  <si>
    <t>71.3 %</t>
  </si>
  <si>
    <t>65.7 %</t>
  </si>
  <si>
    <t>24.9 %</t>
  </si>
  <si>
    <t>74.6 %</t>
  </si>
  <si>
    <t>33.8 %</t>
  </si>
  <si>
    <t>77.0 %</t>
  </si>
  <si>
    <t>84.3 %</t>
  </si>
  <si>
    <t>3.58 %</t>
  </si>
  <si>
    <t>10.6 %</t>
  </si>
  <si>
    <t>27.1 %</t>
  </si>
  <si>
    <t>65.3 %</t>
  </si>
  <si>
    <t>73.4 %</t>
  </si>
  <si>
    <t>26.2 %</t>
  </si>
  <si>
    <t>78.5 %</t>
  </si>
  <si>
    <t>85.0 %</t>
  </si>
  <si>
    <t>85.4 %</t>
  </si>
  <si>
    <t>3.48 %</t>
  </si>
  <si>
    <t>11.9 %</t>
  </si>
  <si>
    <t>24.2 %</t>
  </si>
  <si>
    <t>68.6 %</t>
  </si>
  <si>
    <t>87.2 %</t>
  </si>
  <si>
    <t>74.9 %</t>
  </si>
  <si>
    <t>24.7 %</t>
  </si>
  <si>
    <t>74.8 %</t>
  </si>
  <si>
    <t>24.5 %</t>
  </si>
  <si>
    <t>80.9 %</t>
  </si>
  <si>
    <t>84.9 %</t>
  </si>
  <si>
    <t>88.9 %</t>
  </si>
  <si>
    <t>3.78 %</t>
  </si>
  <si>
    <t>11.8 %</t>
  </si>
  <si>
    <t>22.3 %</t>
  </si>
  <si>
    <t>70.5 %</t>
  </si>
  <si>
    <t>71.0 %</t>
  </si>
  <si>
    <t>23.2 %</t>
  </si>
  <si>
    <t>76.5 %</t>
  </si>
  <si>
    <t>28.5 %</t>
  </si>
  <si>
    <t>80.7 %</t>
  </si>
  <si>
    <t>87.5 %</t>
  </si>
  <si>
    <t>3.46 %</t>
  </si>
  <si>
    <t>14.1 %</t>
  </si>
  <si>
    <t>21.3 %</t>
  </si>
  <si>
    <t>71.6 %</t>
  </si>
  <si>
    <t>26.7 %</t>
  </si>
  <si>
    <t>72.8 %</t>
  </si>
  <si>
    <t>#Lineage Neg</t>
  </si>
  <si>
    <t>#DCs</t>
  </si>
  <si>
    <t>#cDC1</t>
  </si>
  <si>
    <t>#cDC2</t>
  </si>
  <si>
    <t>#Non DCs</t>
  </si>
  <si>
    <t>#Ly6G CD11b</t>
  </si>
  <si>
    <t>#Eosinophils</t>
  </si>
  <si>
    <t>#MonoMacs</t>
  </si>
  <si>
    <t>#Neutrophils</t>
  </si>
  <si>
    <t>Immunophenotyping-Innate-Spleen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</si>
</sst>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DE73-75A8-034D-85CF-5C144D090304}">
  <dimension ref="A1:S26"/>
  <sheetViews>
    <sheetView workbookViewId="0">
      <selection activeCell="B29" sqref="B29"/>
    </sheetView>
  </sheetViews>
  <sheetFormatPr baseColWidth="10" defaultRowHeight="16" x14ac:dyDescent="0.2"/>
  <cols>
    <col min="2" max="2" width="26.33203125" customWidth="1"/>
  </cols>
  <sheetData>
    <row r="1" spans="1:19" x14ac:dyDescent="0.2">
      <c r="A1" t="s">
        <v>0</v>
      </c>
    </row>
    <row r="2" spans="1:19" x14ac:dyDescent="0.2">
      <c r="A2" t="s">
        <v>206</v>
      </c>
    </row>
    <row r="3" spans="1:19" x14ac:dyDescent="0.2">
      <c r="A3" t="s">
        <v>207</v>
      </c>
    </row>
    <row r="4" spans="1:19" x14ac:dyDescent="0.2"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</row>
    <row r="5" spans="1:19" x14ac:dyDescent="0.2"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</row>
    <row r="6" spans="1:19" x14ac:dyDescent="0.2"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50</v>
      </c>
      <c r="P6" t="s">
        <v>51</v>
      </c>
      <c r="Q6" t="s">
        <v>52</v>
      </c>
      <c r="R6" t="s">
        <v>53</v>
      </c>
      <c r="S6" t="s">
        <v>54</v>
      </c>
    </row>
    <row r="7" spans="1:19" x14ac:dyDescent="0.2"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60</v>
      </c>
      <c r="H7" t="s">
        <v>43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</row>
    <row r="8" spans="1:19" x14ac:dyDescent="0.2">
      <c r="B8" t="s">
        <v>72</v>
      </c>
      <c r="C8" t="s">
        <v>73</v>
      </c>
      <c r="D8" t="s">
        <v>74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  <c r="Q8" t="s">
        <v>87</v>
      </c>
      <c r="R8" t="s">
        <v>88</v>
      </c>
      <c r="S8" t="s">
        <v>89</v>
      </c>
    </row>
    <row r="9" spans="1:19" x14ac:dyDescent="0.2">
      <c r="B9" t="s">
        <v>90</v>
      </c>
      <c r="C9" t="s">
        <v>91</v>
      </c>
      <c r="D9" t="s">
        <v>39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 t="s">
        <v>97</v>
      </c>
      <c r="K9" t="s">
        <v>98</v>
      </c>
      <c r="L9" t="s">
        <v>99</v>
      </c>
      <c r="M9" t="s">
        <v>100</v>
      </c>
      <c r="N9" t="s">
        <v>101</v>
      </c>
      <c r="O9" t="s">
        <v>102</v>
      </c>
      <c r="P9" t="s">
        <v>103</v>
      </c>
      <c r="Q9" t="s">
        <v>104</v>
      </c>
      <c r="R9" t="s">
        <v>105</v>
      </c>
      <c r="S9" t="s">
        <v>106</v>
      </c>
    </row>
    <row r="10" spans="1:19" x14ac:dyDescent="0.2">
      <c r="B10" t="s">
        <v>107</v>
      </c>
      <c r="C10" t="s">
        <v>108</v>
      </c>
      <c r="D10" t="s">
        <v>109</v>
      </c>
      <c r="E10" t="s">
        <v>110</v>
      </c>
      <c r="F10" t="s">
        <v>111</v>
      </c>
      <c r="G10" t="s">
        <v>112</v>
      </c>
      <c r="H10" t="s">
        <v>95</v>
      </c>
      <c r="I10" t="s">
        <v>113</v>
      </c>
      <c r="J10" t="s">
        <v>114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  <c r="Q10" t="s">
        <v>121</v>
      </c>
      <c r="R10" t="s">
        <v>122</v>
      </c>
      <c r="S10" t="s">
        <v>123</v>
      </c>
    </row>
    <row r="11" spans="1:19" x14ac:dyDescent="0.2">
      <c r="B11" t="s">
        <v>124</v>
      </c>
      <c r="C11" t="s">
        <v>125</v>
      </c>
      <c r="D11" t="s">
        <v>126</v>
      </c>
      <c r="E11" t="s">
        <v>127</v>
      </c>
      <c r="F11" t="s">
        <v>128</v>
      </c>
      <c r="G11" t="s">
        <v>129</v>
      </c>
      <c r="H11" t="s">
        <v>130</v>
      </c>
      <c r="I11" t="s">
        <v>131</v>
      </c>
      <c r="J11" t="s">
        <v>132</v>
      </c>
      <c r="K11" t="s">
        <v>133</v>
      </c>
      <c r="L11" t="s">
        <v>134</v>
      </c>
      <c r="M11" t="s">
        <v>67</v>
      </c>
      <c r="N11" t="s">
        <v>135</v>
      </c>
      <c r="O11" t="s">
        <v>136</v>
      </c>
      <c r="P11" t="s">
        <v>137</v>
      </c>
      <c r="Q11" t="s">
        <v>138</v>
      </c>
      <c r="R11" t="s">
        <v>139</v>
      </c>
      <c r="S11" t="s">
        <v>140</v>
      </c>
    </row>
    <row r="12" spans="1:19" x14ac:dyDescent="0.2">
      <c r="B12" t="s">
        <v>141</v>
      </c>
      <c r="C12" t="s">
        <v>142</v>
      </c>
      <c r="D12" t="s">
        <v>143</v>
      </c>
      <c r="E12" t="s">
        <v>144</v>
      </c>
      <c r="F12" t="s">
        <v>145</v>
      </c>
      <c r="G12" t="s">
        <v>146</v>
      </c>
      <c r="H12" t="s">
        <v>147</v>
      </c>
      <c r="I12" t="s">
        <v>148</v>
      </c>
      <c r="J12" t="s">
        <v>149</v>
      </c>
      <c r="K12" t="s">
        <v>150</v>
      </c>
      <c r="L12" t="s">
        <v>151</v>
      </c>
      <c r="M12" t="s">
        <v>152</v>
      </c>
      <c r="N12" t="s">
        <v>153</v>
      </c>
      <c r="O12" t="s">
        <v>154</v>
      </c>
      <c r="P12" t="s">
        <v>155</v>
      </c>
      <c r="Q12" t="s">
        <v>156</v>
      </c>
      <c r="R12" t="s">
        <v>123</v>
      </c>
      <c r="S12" t="s">
        <v>115</v>
      </c>
    </row>
    <row r="13" spans="1:19" x14ac:dyDescent="0.2">
      <c r="B13" t="s">
        <v>157</v>
      </c>
      <c r="C13" t="s">
        <v>158</v>
      </c>
      <c r="D13" t="s">
        <v>159</v>
      </c>
      <c r="E13" t="s">
        <v>160</v>
      </c>
      <c r="F13" t="s">
        <v>117</v>
      </c>
      <c r="G13" t="s">
        <v>161</v>
      </c>
      <c r="H13" t="s">
        <v>34</v>
      </c>
      <c r="I13" t="s">
        <v>162</v>
      </c>
      <c r="J13" t="s">
        <v>163</v>
      </c>
      <c r="K13" t="s">
        <v>164</v>
      </c>
      <c r="L13" t="s">
        <v>165</v>
      </c>
      <c r="M13" t="s">
        <v>166</v>
      </c>
      <c r="N13" t="s">
        <v>167</v>
      </c>
      <c r="O13" t="s">
        <v>168</v>
      </c>
      <c r="P13" t="s">
        <v>169</v>
      </c>
      <c r="Q13" t="s">
        <v>170</v>
      </c>
      <c r="R13" t="s">
        <v>171</v>
      </c>
      <c r="S13" t="s">
        <v>172</v>
      </c>
    </row>
    <row r="14" spans="1:19" x14ac:dyDescent="0.2">
      <c r="B14" t="s">
        <v>173</v>
      </c>
      <c r="C14" t="s">
        <v>174</v>
      </c>
      <c r="D14" t="s">
        <v>175</v>
      </c>
      <c r="E14" t="s">
        <v>176</v>
      </c>
      <c r="F14" t="s">
        <v>177</v>
      </c>
      <c r="G14" t="s">
        <v>178</v>
      </c>
      <c r="H14" t="s">
        <v>179</v>
      </c>
      <c r="I14" t="s">
        <v>180</v>
      </c>
      <c r="J14" t="s">
        <v>181</v>
      </c>
      <c r="K14" t="s">
        <v>182</v>
      </c>
      <c r="L14" t="s">
        <v>95</v>
      </c>
      <c r="M14" t="s">
        <v>183</v>
      </c>
      <c r="N14" t="s">
        <v>184</v>
      </c>
      <c r="O14" t="s">
        <v>185</v>
      </c>
      <c r="P14" t="s">
        <v>186</v>
      </c>
      <c r="Q14" t="s">
        <v>183</v>
      </c>
      <c r="R14" t="s">
        <v>187</v>
      </c>
      <c r="S14" t="s">
        <v>188</v>
      </c>
    </row>
    <row r="16" spans="1:19" x14ac:dyDescent="0.2">
      <c r="C16" s="1" t="s">
        <v>189</v>
      </c>
      <c r="D16" s="1" t="s">
        <v>190</v>
      </c>
      <c r="E16" s="1" t="s">
        <v>191</v>
      </c>
      <c r="F16" s="1" t="s">
        <v>192</v>
      </c>
      <c r="G16" s="1" t="s">
        <v>193</v>
      </c>
      <c r="H16" s="1" t="s">
        <v>194</v>
      </c>
      <c r="I16" s="1" t="s">
        <v>195</v>
      </c>
      <c r="J16" s="1" t="s">
        <v>196</v>
      </c>
      <c r="K16" s="1" t="s">
        <v>197</v>
      </c>
      <c r="L16" s="1" t="s">
        <v>198</v>
      </c>
      <c r="M16" s="1" t="s">
        <v>199</v>
      </c>
      <c r="N16" s="1" t="s">
        <v>200</v>
      </c>
      <c r="O16" s="1" t="s">
        <v>201</v>
      </c>
      <c r="P16" s="1" t="s">
        <v>202</v>
      </c>
      <c r="Q16" s="1" t="s">
        <v>203</v>
      </c>
      <c r="R16" s="1" t="s">
        <v>204</v>
      </c>
      <c r="S16" s="1" t="s">
        <v>205</v>
      </c>
    </row>
    <row r="17" spans="2:19" x14ac:dyDescent="0.2">
      <c r="B17" t="s">
        <v>19</v>
      </c>
      <c r="C17">
        <v>13394</v>
      </c>
      <c r="D17">
        <f>C17*2000</f>
        <v>26788000</v>
      </c>
      <c r="E17">
        <f>D17*E5</f>
        <v>21296460</v>
      </c>
      <c r="F17">
        <f>E17*F5</f>
        <v>12905654.76</v>
      </c>
      <c r="G17">
        <f>E17*G5</f>
        <v>6772274.2800000003</v>
      </c>
      <c r="H17">
        <f t="shared" ref="H17:I26" si="0">G17*H5</f>
        <v>3704434.0311600002</v>
      </c>
      <c r="I17">
        <f t="shared" si="0"/>
        <v>26301.481621236002</v>
      </c>
      <c r="J17">
        <f>H17*J5</f>
        <v>1144670.1156284402</v>
      </c>
      <c r="K17">
        <f>H17*K5</f>
        <v>235972.44778489205</v>
      </c>
      <c r="L17">
        <f>H17*L5</f>
        <v>2296749.0993192</v>
      </c>
      <c r="M17">
        <f>G17*M5</f>
        <v>2864672.0204400001</v>
      </c>
      <c r="N17">
        <f>M17*N5</f>
        <v>268706.23551727197</v>
      </c>
      <c r="O17">
        <f>M17*O5</f>
        <v>996905.86311311997</v>
      </c>
      <c r="P17">
        <f>M17*P5</f>
        <v>62163.382843548003</v>
      </c>
      <c r="Q17">
        <f>M17*Q5</f>
        <v>1535464.2029558402</v>
      </c>
      <c r="R17">
        <f>E17*R5</f>
        <v>506855.74800000002</v>
      </c>
      <c r="S17">
        <f>E17*S5</f>
        <v>225742.476</v>
      </c>
    </row>
    <row r="18" spans="2:19" x14ac:dyDescent="0.2">
      <c r="B18" t="s">
        <v>37</v>
      </c>
      <c r="C18">
        <v>15696</v>
      </c>
      <c r="D18">
        <f t="shared" ref="D18:D26" si="1">C18*2000</f>
        <v>31392000</v>
      </c>
      <c r="E18">
        <f t="shared" ref="E18:F26" si="2">D18*E6</f>
        <v>24109056</v>
      </c>
      <c r="F18">
        <f t="shared" si="2"/>
        <v>13597507.583999999</v>
      </c>
      <c r="G18">
        <f t="shared" ref="G18:G26" si="3">E18*G6</f>
        <v>9016786.9440000001</v>
      </c>
      <c r="H18">
        <f t="shared" si="0"/>
        <v>4941199.2453120006</v>
      </c>
      <c r="I18">
        <f t="shared" si="0"/>
        <v>43482.553358745608</v>
      </c>
      <c r="J18">
        <f t="shared" ref="J18:J26" si="4">H18*J6</f>
        <v>1393418.187177984</v>
      </c>
      <c r="K18">
        <f t="shared" ref="K18:K26" si="5">H18*K6</f>
        <v>327107.39003965439</v>
      </c>
      <c r="L18">
        <f t="shared" ref="L18:L26" si="6">H18*L6</f>
        <v>3177191.1147356164</v>
      </c>
      <c r="M18">
        <f t="shared" ref="M18:M26" si="7">G18*M6</f>
        <v>3787050.5164799998</v>
      </c>
      <c r="N18">
        <f t="shared" ref="N18:N26" si="8">M18*N6</f>
        <v>297283.46554368001</v>
      </c>
      <c r="O18">
        <f t="shared" ref="O18:O26" si="9">M18*O6</f>
        <v>1348189.9838668799</v>
      </c>
      <c r="P18">
        <f t="shared" ref="P18:P26" si="10">M18*P6</f>
        <v>73090.074968064</v>
      </c>
      <c r="Q18">
        <f t="shared" ref="Q18:Q26" si="11">M18*Q6</f>
        <v>2067729.58199808</v>
      </c>
      <c r="R18">
        <f t="shared" ref="R18:R26" si="12">E18*R6</f>
        <v>253145.08800000002</v>
      </c>
      <c r="S18">
        <f t="shared" ref="S18:S26" si="13">E18*S6</f>
        <v>284486.86079999997</v>
      </c>
    </row>
    <row r="19" spans="2:19" x14ac:dyDescent="0.2">
      <c r="B19" t="s">
        <v>55</v>
      </c>
      <c r="C19">
        <v>16068</v>
      </c>
      <c r="D19">
        <f t="shared" si="1"/>
        <v>32136000</v>
      </c>
      <c r="E19">
        <f t="shared" si="2"/>
        <v>24616176</v>
      </c>
      <c r="F19">
        <f t="shared" si="2"/>
        <v>14942018.832</v>
      </c>
      <c r="G19">
        <f t="shared" si="3"/>
        <v>8024873.3760000002</v>
      </c>
      <c r="H19">
        <f t="shared" si="0"/>
        <v>4397630.6100480007</v>
      </c>
      <c r="I19">
        <f t="shared" si="0"/>
        <v>16710.996318182402</v>
      </c>
      <c r="J19">
        <f t="shared" si="4"/>
        <v>1996524.2969617923</v>
      </c>
      <c r="K19">
        <f t="shared" si="5"/>
        <v>206688.63867225603</v>
      </c>
      <c r="L19">
        <f t="shared" si="6"/>
        <v>2176827.1519737602</v>
      </c>
      <c r="M19">
        <f t="shared" si="7"/>
        <v>3378471.691296</v>
      </c>
      <c r="N19">
        <f t="shared" si="8"/>
        <v>214870.79956642562</v>
      </c>
      <c r="O19">
        <f t="shared" si="9"/>
        <v>1516933.7893919041</v>
      </c>
      <c r="P19">
        <f t="shared" si="10"/>
        <v>84799.639451529598</v>
      </c>
      <c r="Q19">
        <f t="shared" si="11"/>
        <v>1560853.921378752</v>
      </c>
      <c r="R19">
        <f t="shared" si="12"/>
        <v>497246.75519999996</v>
      </c>
      <c r="S19">
        <f t="shared" si="13"/>
        <v>253546.6128</v>
      </c>
    </row>
    <row r="20" spans="2:19" x14ac:dyDescent="0.2">
      <c r="B20" t="s">
        <v>72</v>
      </c>
      <c r="C20">
        <v>14213</v>
      </c>
      <c r="D20">
        <f t="shared" si="1"/>
        <v>28426000</v>
      </c>
      <c r="E20">
        <f t="shared" si="2"/>
        <v>20807832</v>
      </c>
      <c r="F20">
        <f t="shared" si="2"/>
        <v>13462667.304</v>
      </c>
      <c r="G20">
        <f t="shared" si="3"/>
        <v>6096694.7759999996</v>
      </c>
      <c r="H20">
        <f t="shared" si="0"/>
        <v>3170281.2835200001</v>
      </c>
      <c r="I20">
        <f t="shared" si="0"/>
        <v>26947.390909920003</v>
      </c>
      <c r="J20">
        <f t="shared" si="4"/>
        <v>1081065.9176803201</v>
      </c>
      <c r="K20">
        <f t="shared" si="5"/>
        <v>268522.82471414399</v>
      </c>
      <c r="L20">
        <f t="shared" si="6"/>
        <v>1794379.2064723198</v>
      </c>
      <c r="M20">
        <f t="shared" si="7"/>
        <v>2694739.090992</v>
      </c>
      <c r="N20">
        <f t="shared" si="8"/>
        <v>229861.24446161761</v>
      </c>
      <c r="O20">
        <f t="shared" si="9"/>
        <v>1018611.376394976</v>
      </c>
      <c r="P20">
        <f t="shared" si="10"/>
        <v>75722.168456875195</v>
      </c>
      <c r="Q20">
        <f t="shared" si="11"/>
        <v>1371622.1973149281</v>
      </c>
      <c r="R20">
        <f t="shared" si="12"/>
        <v>414075.85680000001</v>
      </c>
      <c r="S20">
        <f t="shared" si="13"/>
        <v>222643.80239999999</v>
      </c>
    </row>
    <row r="21" spans="2:19" x14ac:dyDescent="0.2">
      <c r="B21" t="s">
        <v>90</v>
      </c>
      <c r="C21">
        <v>15932</v>
      </c>
      <c r="D21">
        <f t="shared" si="1"/>
        <v>31864000</v>
      </c>
      <c r="E21">
        <f t="shared" si="2"/>
        <v>23451904</v>
      </c>
      <c r="F21">
        <f t="shared" si="2"/>
        <v>14516728.575999999</v>
      </c>
      <c r="G21">
        <f t="shared" si="3"/>
        <v>7387349.7599999998</v>
      </c>
      <c r="H21">
        <f t="shared" si="0"/>
        <v>3981781.5206400002</v>
      </c>
      <c r="I21">
        <f t="shared" si="0"/>
        <v>23492.510971776002</v>
      </c>
      <c r="J21">
        <f t="shared" si="4"/>
        <v>1624566.86042112</v>
      </c>
      <c r="K21">
        <f t="shared" si="5"/>
        <v>266381.183730816</v>
      </c>
      <c r="L21">
        <f t="shared" si="6"/>
        <v>2066544.6092121601</v>
      </c>
      <c r="M21">
        <f t="shared" si="7"/>
        <v>3169173.0470399996</v>
      </c>
      <c r="N21">
        <f t="shared" si="8"/>
        <v>214236.09797990395</v>
      </c>
      <c r="O21">
        <f t="shared" si="9"/>
        <v>1429297.0442150398</v>
      </c>
      <c r="P21">
        <f t="shared" si="10"/>
        <v>89370.679926527984</v>
      </c>
      <c r="Q21">
        <f t="shared" si="11"/>
        <v>1435635.3903091198</v>
      </c>
      <c r="R21">
        <f t="shared" si="12"/>
        <v>506561.12640000001</v>
      </c>
      <c r="S21">
        <f t="shared" si="13"/>
        <v>239209.42080000002</v>
      </c>
    </row>
    <row r="22" spans="2:19" x14ac:dyDescent="0.2">
      <c r="B22" t="s">
        <v>107</v>
      </c>
      <c r="C22">
        <v>2591</v>
      </c>
      <c r="D22">
        <f t="shared" si="1"/>
        <v>5182000</v>
      </c>
      <c r="E22">
        <f t="shared" si="2"/>
        <v>4409882</v>
      </c>
      <c r="F22">
        <f t="shared" si="2"/>
        <v>2032955.6020000002</v>
      </c>
      <c r="G22">
        <f t="shared" si="3"/>
        <v>2059414.8940000001</v>
      </c>
      <c r="H22">
        <f t="shared" si="0"/>
        <v>1110024.6278660002</v>
      </c>
      <c r="I22">
        <f t="shared" si="0"/>
        <v>1665.0369417990003</v>
      </c>
      <c r="J22">
        <f t="shared" si="4"/>
        <v>614953.64383776416</v>
      </c>
      <c r="K22">
        <f t="shared" si="5"/>
        <v>17871.396508642603</v>
      </c>
      <c r="L22">
        <f t="shared" si="6"/>
        <v>475090.54072664806</v>
      </c>
      <c r="M22">
        <f t="shared" si="7"/>
        <v>908201.96825400006</v>
      </c>
      <c r="N22">
        <f t="shared" si="8"/>
        <v>25702.115701588202</v>
      </c>
      <c r="O22">
        <f t="shared" si="9"/>
        <v>506776.69828573207</v>
      </c>
      <c r="P22">
        <f t="shared" si="10"/>
        <v>15439.433460318001</v>
      </c>
      <c r="Q22">
        <f t="shared" si="11"/>
        <v>360556.18139683804</v>
      </c>
      <c r="R22">
        <f t="shared" si="12"/>
        <v>69235.147399999987</v>
      </c>
      <c r="S22">
        <f t="shared" si="13"/>
        <v>73645.029399999999</v>
      </c>
    </row>
    <row r="23" spans="2:19" x14ac:dyDescent="0.2">
      <c r="B23" t="s">
        <v>124</v>
      </c>
      <c r="C23">
        <v>2343</v>
      </c>
      <c r="D23">
        <f t="shared" si="1"/>
        <v>4686000</v>
      </c>
      <c r="E23">
        <f t="shared" si="2"/>
        <v>3870636</v>
      </c>
      <c r="F23">
        <f t="shared" si="2"/>
        <v>1977894.996</v>
      </c>
      <c r="G23">
        <f t="shared" si="3"/>
        <v>1645020.3</v>
      </c>
      <c r="H23">
        <f t="shared" si="0"/>
        <v>875150.79960000003</v>
      </c>
      <c r="I23">
        <f t="shared" si="0"/>
        <v>708.87214767599994</v>
      </c>
      <c r="J23">
        <f t="shared" si="4"/>
        <v>485708.69377800007</v>
      </c>
      <c r="K23">
        <f t="shared" si="5"/>
        <v>6651.1460769599998</v>
      </c>
      <c r="L23">
        <f t="shared" si="6"/>
        <v>382440.89942520001</v>
      </c>
      <c r="M23">
        <f t="shared" si="7"/>
        <v>738614.11470000003</v>
      </c>
      <c r="N23">
        <f t="shared" si="8"/>
        <v>18908.521336320002</v>
      </c>
      <c r="O23">
        <f t="shared" si="9"/>
        <v>376693.19849700003</v>
      </c>
      <c r="P23">
        <f t="shared" si="10"/>
        <v>12039.410069609999</v>
      </c>
      <c r="Q23">
        <f t="shared" si="11"/>
        <v>330899.12338560005</v>
      </c>
      <c r="R23">
        <f t="shared" si="12"/>
        <v>62704.303199999995</v>
      </c>
      <c r="S23">
        <f t="shared" si="13"/>
        <v>49931.204400000002</v>
      </c>
    </row>
    <row r="24" spans="2:19" x14ac:dyDescent="0.2">
      <c r="B24" t="s">
        <v>141</v>
      </c>
      <c r="C24">
        <v>4166</v>
      </c>
      <c r="D24">
        <f t="shared" si="1"/>
        <v>8332000</v>
      </c>
      <c r="E24">
        <f t="shared" si="2"/>
        <v>6873900</v>
      </c>
      <c r="F24">
        <f t="shared" si="2"/>
        <v>3540058.5</v>
      </c>
      <c r="G24">
        <f t="shared" si="3"/>
        <v>2866416.3</v>
      </c>
      <c r="H24">
        <f t="shared" si="0"/>
        <v>1502002.1412</v>
      </c>
      <c r="I24">
        <f t="shared" si="0"/>
        <v>1066.4215202519999</v>
      </c>
      <c r="J24">
        <f t="shared" si="4"/>
        <v>938751.33825000003</v>
      </c>
      <c r="K24">
        <f t="shared" si="5"/>
        <v>10514.0149884</v>
      </c>
      <c r="L24">
        <f t="shared" si="6"/>
        <v>551234.78582039999</v>
      </c>
      <c r="M24">
        <f t="shared" si="7"/>
        <v>1304219.4165000001</v>
      </c>
      <c r="N24">
        <f t="shared" si="8"/>
        <v>23867.21532195</v>
      </c>
      <c r="O24">
        <f t="shared" si="9"/>
        <v>785140.08873299998</v>
      </c>
      <c r="P24">
        <f t="shared" si="10"/>
        <v>19954.557072449999</v>
      </c>
      <c r="Q24">
        <f t="shared" si="11"/>
        <v>476040.0870225</v>
      </c>
      <c r="R24">
        <f t="shared" si="12"/>
        <v>114794.12999999999</v>
      </c>
      <c r="S24">
        <f t="shared" si="13"/>
        <v>110669.79</v>
      </c>
    </row>
    <row r="25" spans="2:19" x14ac:dyDescent="0.2">
      <c r="B25" t="s">
        <v>157</v>
      </c>
      <c r="C25">
        <v>4641</v>
      </c>
      <c r="D25">
        <f t="shared" si="1"/>
        <v>9282000</v>
      </c>
      <c r="E25">
        <f t="shared" si="2"/>
        <v>7973238</v>
      </c>
      <c r="F25">
        <f t="shared" si="2"/>
        <v>3516197.9580000001</v>
      </c>
      <c r="G25">
        <f t="shared" si="3"/>
        <v>3922833.0959999999</v>
      </c>
      <c r="H25">
        <f t="shared" si="0"/>
        <v>2102638.5394560001</v>
      </c>
      <c r="I25">
        <f t="shared" si="0"/>
        <v>1471.8469776192001</v>
      </c>
      <c r="J25">
        <f t="shared" si="4"/>
        <v>1169067.0279375361</v>
      </c>
      <c r="K25">
        <f t="shared" si="5"/>
        <v>15349.2613380288</v>
      </c>
      <c r="L25">
        <f t="shared" si="6"/>
        <v>916750.40320281603</v>
      </c>
      <c r="M25">
        <f t="shared" si="7"/>
        <v>1737815.061528</v>
      </c>
      <c r="N25">
        <f t="shared" si="8"/>
        <v>33366.049181337599</v>
      </c>
      <c r="O25">
        <f t="shared" si="9"/>
        <v>955798.28384040005</v>
      </c>
      <c r="P25">
        <f t="shared" si="10"/>
        <v>26936.133453684</v>
      </c>
      <c r="Q25">
        <f t="shared" si="11"/>
        <v>721193.25053412002</v>
      </c>
      <c r="R25">
        <f t="shared" si="12"/>
        <v>109233.3606</v>
      </c>
      <c r="S25">
        <f t="shared" si="13"/>
        <v>124382.5128</v>
      </c>
    </row>
    <row r="26" spans="2:19" x14ac:dyDescent="0.2">
      <c r="B26" t="s">
        <v>173</v>
      </c>
      <c r="C26">
        <v>4227</v>
      </c>
      <c r="D26">
        <f t="shared" si="1"/>
        <v>8454000</v>
      </c>
      <c r="E26">
        <f t="shared" si="2"/>
        <v>7422612</v>
      </c>
      <c r="F26">
        <f t="shared" si="2"/>
        <v>3414401.52</v>
      </c>
      <c r="G26">
        <f t="shared" si="3"/>
        <v>3510895.4759999998</v>
      </c>
      <c r="H26">
        <f t="shared" si="0"/>
        <v>1751936.842524</v>
      </c>
      <c r="I26">
        <f t="shared" si="0"/>
        <v>2277.5178952811998</v>
      </c>
      <c r="J26">
        <f t="shared" si="4"/>
        <v>783115.76860822795</v>
      </c>
      <c r="K26">
        <f t="shared" si="5"/>
        <v>22249.5979000548</v>
      </c>
      <c r="L26">
        <f t="shared" si="6"/>
        <v>944293.95812043606</v>
      </c>
      <c r="M26">
        <f t="shared" si="7"/>
        <v>1695762.5149079999</v>
      </c>
      <c r="N26">
        <f t="shared" si="8"/>
        <v>56129.739243454795</v>
      </c>
      <c r="O26">
        <f t="shared" si="9"/>
        <v>793616.85697694402</v>
      </c>
      <c r="P26">
        <f t="shared" si="10"/>
        <v>27132.200238527999</v>
      </c>
      <c r="Q26">
        <f t="shared" si="11"/>
        <v>819053.29470056389</v>
      </c>
      <c r="R26">
        <f t="shared" si="12"/>
        <v>111339.18</v>
      </c>
      <c r="S26">
        <f t="shared" si="13"/>
        <v>118019.53080000001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5517-C545-AB44-94F2-06C87525224F}">
  <dimension ref="A1:O29"/>
  <sheetViews>
    <sheetView tabSelected="1" workbookViewId="0">
      <selection activeCell="Q15" sqref="Q15"/>
    </sheetView>
  </sheetViews>
  <sheetFormatPr baseColWidth="10" defaultRowHeight="16" x14ac:dyDescent="0.2"/>
  <sheetData>
    <row r="1" spans="1:15" x14ac:dyDescent="0.2">
      <c r="A1" t="s">
        <v>326</v>
      </c>
    </row>
    <row r="7" spans="1:15" x14ac:dyDescent="0.2">
      <c r="C7" t="s">
        <v>1</v>
      </c>
      <c r="D7" t="s">
        <v>2</v>
      </c>
      <c r="E7" t="s">
        <v>3</v>
      </c>
      <c r="F7" t="s">
        <v>4</v>
      </c>
      <c r="G7" t="s">
        <v>208</v>
      </c>
      <c r="H7" t="s">
        <v>209</v>
      </c>
      <c r="I7" t="s">
        <v>210</v>
      </c>
      <c r="J7" t="s">
        <v>211</v>
      </c>
      <c r="K7" t="s">
        <v>212</v>
      </c>
      <c r="L7" t="s">
        <v>213</v>
      </c>
      <c r="M7" t="s">
        <v>214</v>
      </c>
      <c r="N7" t="s">
        <v>215</v>
      </c>
      <c r="O7" t="s">
        <v>216</v>
      </c>
    </row>
    <row r="8" spans="1:15" x14ac:dyDescent="0.2">
      <c r="C8" t="s">
        <v>19</v>
      </c>
      <c r="D8" t="s">
        <v>75</v>
      </c>
      <c r="E8" t="s">
        <v>217</v>
      </c>
      <c r="F8" t="s">
        <v>218</v>
      </c>
      <c r="G8" t="s">
        <v>219</v>
      </c>
      <c r="H8" t="s">
        <v>220</v>
      </c>
      <c r="I8" t="s">
        <v>45</v>
      </c>
      <c r="J8" t="s">
        <v>221</v>
      </c>
      <c r="K8" t="s">
        <v>222</v>
      </c>
      <c r="L8" t="s">
        <v>223</v>
      </c>
      <c r="M8" t="s">
        <v>81</v>
      </c>
      <c r="N8" t="s">
        <v>224</v>
      </c>
      <c r="O8" t="s">
        <v>225</v>
      </c>
    </row>
    <row r="9" spans="1:15" x14ac:dyDescent="0.2">
      <c r="C9" t="s">
        <v>37</v>
      </c>
      <c r="D9" t="s">
        <v>226</v>
      </c>
      <c r="E9" t="s">
        <v>227</v>
      </c>
      <c r="F9" t="s">
        <v>228</v>
      </c>
      <c r="G9" t="s">
        <v>229</v>
      </c>
      <c r="H9" t="s">
        <v>230</v>
      </c>
      <c r="I9" t="s">
        <v>231</v>
      </c>
      <c r="J9" t="s">
        <v>25</v>
      </c>
      <c r="K9" t="s">
        <v>232</v>
      </c>
      <c r="L9" t="s">
        <v>233</v>
      </c>
      <c r="M9" t="s">
        <v>234</v>
      </c>
      <c r="N9" t="s">
        <v>235</v>
      </c>
      <c r="O9" t="s">
        <v>236</v>
      </c>
    </row>
    <row r="10" spans="1:15" x14ac:dyDescent="0.2">
      <c r="C10" t="s">
        <v>55</v>
      </c>
      <c r="D10" t="s">
        <v>237</v>
      </c>
      <c r="E10" t="s">
        <v>238</v>
      </c>
      <c r="F10" t="s">
        <v>158</v>
      </c>
      <c r="G10" t="s">
        <v>239</v>
      </c>
      <c r="H10" t="s">
        <v>240</v>
      </c>
      <c r="I10" t="s">
        <v>241</v>
      </c>
      <c r="J10" t="s">
        <v>242</v>
      </c>
      <c r="K10" t="s">
        <v>143</v>
      </c>
      <c r="L10" t="s">
        <v>243</v>
      </c>
      <c r="M10" t="s">
        <v>244</v>
      </c>
      <c r="N10" t="s">
        <v>245</v>
      </c>
      <c r="O10" t="s">
        <v>246</v>
      </c>
    </row>
    <row r="11" spans="1:15" x14ac:dyDescent="0.2">
      <c r="C11" t="s">
        <v>72</v>
      </c>
      <c r="D11" t="s">
        <v>247</v>
      </c>
      <c r="E11" t="s">
        <v>248</v>
      </c>
      <c r="F11" t="s">
        <v>249</v>
      </c>
      <c r="G11" t="s">
        <v>250</v>
      </c>
      <c r="H11" t="s">
        <v>251</v>
      </c>
      <c r="I11" t="s">
        <v>151</v>
      </c>
      <c r="J11" t="s">
        <v>252</v>
      </c>
      <c r="K11" t="s">
        <v>253</v>
      </c>
      <c r="L11" t="s">
        <v>254</v>
      </c>
      <c r="M11" t="s">
        <v>255</v>
      </c>
      <c r="N11" t="s">
        <v>256</v>
      </c>
      <c r="O11" t="s">
        <v>257</v>
      </c>
    </row>
    <row r="12" spans="1:15" x14ac:dyDescent="0.2">
      <c r="C12" t="s">
        <v>90</v>
      </c>
      <c r="D12" t="s">
        <v>258</v>
      </c>
      <c r="E12" t="s">
        <v>259</v>
      </c>
      <c r="F12" t="s">
        <v>260</v>
      </c>
      <c r="G12" t="s">
        <v>261</v>
      </c>
      <c r="H12" t="s">
        <v>262</v>
      </c>
      <c r="I12" t="s">
        <v>177</v>
      </c>
      <c r="J12" t="s">
        <v>177</v>
      </c>
      <c r="K12" t="s">
        <v>263</v>
      </c>
      <c r="L12" t="s">
        <v>264</v>
      </c>
      <c r="M12" t="s">
        <v>225</v>
      </c>
      <c r="N12" t="s">
        <v>265</v>
      </c>
      <c r="O12" t="s">
        <v>266</v>
      </c>
    </row>
    <row r="13" spans="1:15" x14ac:dyDescent="0.2">
      <c r="C13" t="s">
        <v>107</v>
      </c>
      <c r="D13" t="s">
        <v>267</v>
      </c>
      <c r="E13" t="s">
        <v>268</v>
      </c>
      <c r="F13" t="s">
        <v>269</v>
      </c>
      <c r="G13" t="s">
        <v>270</v>
      </c>
      <c r="H13" t="s">
        <v>271</v>
      </c>
      <c r="I13" t="s">
        <v>272</v>
      </c>
      <c r="J13" t="s">
        <v>273</v>
      </c>
      <c r="K13" t="s">
        <v>232</v>
      </c>
      <c r="L13" t="s">
        <v>274</v>
      </c>
      <c r="M13" t="s">
        <v>275</v>
      </c>
      <c r="N13" t="s">
        <v>276</v>
      </c>
      <c r="O13" t="s">
        <v>277</v>
      </c>
    </row>
    <row r="14" spans="1:15" x14ac:dyDescent="0.2">
      <c r="C14" t="s">
        <v>124</v>
      </c>
      <c r="D14" t="s">
        <v>278</v>
      </c>
      <c r="E14" t="s">
        <v>160</v>
      </c>
      <c r="F14" t="s">
        <v>279</v>
      </c>
      <c r="G14" t="s">
        <v>280</v>
      </c>
      <c r="H14" t="s">
        <v>281</v>
      </c>
      <c r="I14" t="s">
        <v>282</v>
      </c>
      <c r="J14" t="s">
        <v>283</v>
      </c>
      <c r="K14" t="s">
        <v>159</v>
      </c>
      <c r="L14" t="s">
        <v>284</v>
      </c>
      <c r="M14" t="s">
        <v>257</v>
      </c>
      <c r="N14" t="s">
        <v>254</v>
      </c>
      <c r="O14" t="s">
        <v>285</v>
      </c>
    </row>
    <row r="15" spans="1:15" x14ac:dyDescent="0.2">
      <c r="C15" t="s">
        <v>141</v>
      </c>
      <c r="D15" t="s">
        <v>286</v>
      </c>
      <c r="E15" t="s">
        <v>287</v>
      </c>
      <c r="F15" t="s">
        <v>288</v>
      </c>
      <c r="G15" t="s">
        <v>289</v>
      </c>
      <c r="H15" t="s">
        <v>290</v>
      </c>
      <c r="I15" t="s">
        <v>291</v>
      </c>
      <c r="J15" t="s">
        <v>292</v>
      </c>
      <c r="K15" t="s">
        <v>293</v>
      </c>
      <c r="L15" t="s">
        <v>294</v>
      </c>
      <c r="M15" t="s">
        <v>295</v>
      </c>
      <c r="N15" t="s">
        <v>296</v>
      </c>
      <c r="O15" t="s">
        <v>297</v>
      </c>
    </row>
    <row r="16" spans="1:15" x14ac:dyDescent="0.2">
      <c r="C16" t="s">
        <v>157</v>
      </c>
      <c r="D16" t="s">
        <v>298</v>
      </c>
      <c r="E16" t="s">
        <v>299</v>
      </c>
      <c r="F16" t="s">
        <v>300</v>
      </c>
      <c r="G16" t="s">
        <v>301</v>
      </c>
      <c r="H16" t="s">
        <v>302</v>
      </c>
      <c r="I16" t="s">
        <v>303</v>
      </c>
      <c r="J16" t="s">
        <v>304</v>
      </c>
      <c r="K16" t="s">
        <v>235</v>
      </c>
      <c r="L16" t="s">
        <v>305</v>
      </c>
      <c r="M16" t="s">
        <v>306</v>
      </c>
      <c r="N16" t="s">
        <v>307</v>
      </c>
      <c r="O16" t="s">
        <v>308</v>
      </c>
    </row>
    <row r="17" spans="3:15" x14ac:dyDescent="0.2">
      <c r="C17" t="s">
        <v>173</v>
      </c>
      <c r="D17" t="s">
        <v>309</v>
      </c>
      <c r="E17" t="s">
        <v>160</v>
      </c>
      <c r="F17" t="s">
        <v>310</v>
      </c>
      <c r="G17" t="s">
        <v>311</v>
      </c>
      <c r="H17" t="s">
        <v>312</v>
      </c>
      <c r="I17" t="s">
        <v>313</v>
      </c>
      <c r="J17" t="s">
        <v>314</v>
      </c>
      <c r="K17" t="s">
        <v>299</v>
      </c>
      <c r="L17" t="s">
        <v>258</v>
      </c>
      <c r="M17" t="s">
        <v>315</v>
      </c>
      <c r="N17" t="s">
        <v>316</v>
      </c>
      <c r="O17" t="s">
        <v>94</v>
      </c>
    </row>
    <row r="19" spans="3:15" x14ac:dyDescent="0.2">
      <c r="D19" s="1" t="s">
        <v>189</v>
      </c>
      <c r="E19" s="1" t="s">
        <v>190</v>
      </c>
      <c r="F19" s="1" t="s">
        <v>191</v>
      </c>
      <c r="G19" s="1" t="s">
        <v>317</v>
      </c>
      <c r="H19" s="1" t="s">
        <v>318</v>
      </c>
      <c r="I19" s="1" t="s">
        <v>319</v>
      </c>
      <c r="J19" s="1" t="s">
        <v>320</v>
      </c>
      <c r="K19" s="1" t="s">
        <v>321</v>
      </c>
      <c r="L19" s="1" t="s">
        <v>322</v>
      </c>
      <c r="M19" s="1" t="s">
        <v>323</v>
      </c>
      <c r="N19" s="1" t="s">
        <v>324</v>
      </c>
      <c r="O19" s="1" t="s">
        <v>325</v>
      </c>
    </row>
    <row r="20" spans="3:15" x14ac:dyDescent="0.2">
      <c r="C20" t="s">
        <v>19</v>
      </c>
      <c r="D20">
        <v>13394</v>
      </c>
      <c r="E20">
        <f>D20*2000</f>
        <v>26788000</v>
      </c>
      <c r="F20">
        <f>E20*F8</f>
        <v>22394768</v>
      </c>
      <c r="G20">
        <f>F20*G8</f>
        <v>1296657.0671999999</v>
      </c>
      <c r="H20">
        <f>G20*H8</f>
        <v>126553.72975872</v>
      </c>
      <c r="I20">
        <f>H20*I8</f>
        <v>35688.151791959033</v>
      </c>
      <c r="J20">
        <f>H20*J8</f>
        <v>82386.478072926722</v>
      </c>
      <c r="K20">
        <f>G20*K8</f>
        <v>1161804.7322112001</v>
      </c>
      <c r="L20">
        <f>K20*L8</f>
        <v>944547.24728770554</v>
      </c>
      <c r="M20">
        <f>L20*M8</f>
        <v>80003.151845268658</v>
      </c>
      <c r="N20">
        <f>L20*N8</f>
        <v>861427.08952638751</v>
      </c>
      <c r="O20">
        <f>K20*O8</f>
        <v>214933.87545907201</v>
      </c>
    </row>
    <row r="21" spans="3:15" x14ac:dyDescent="0.2">
      <c r="C21" t="s">
        <v>37</v>
      </c>
      <c r="D21">
        <v>15696</v>
      </c>
      <c r="E21">
        <f t="shared" ref="E21:E29" si="0">D21*2000</f>
        <v>31392000</v>
      </c>
      <c r="F21">
        <f t="shared" ref="F21:I29" si="1">E21*F9</f>
        <v>25804224</v>
      </c>
      <c r="G21">
        <f t="shared" si="1"/>
        <v>1372784.7167999998</v>
      </c>
      <c r="H21">
        <f t="shared" si="1"/>
        <v>179834.79790079998</v>
      </c>
      <c r="I21">
        <f t="shared" si="1"/>
        <v>66538.875223295996</v>
      </c>
      <c r="J21">
        <f t="shared" ref="J21:J29" si="2">H21*J9</f>
        <v>98369.634451737598</v>
      </c>
      <c r="K21">
        <f t="shared" ref="K21:K29" si="3">G21*K9</f>
        <v>1177849.2870143999</v>
      </c>
      <c r="L21">
        <f t="shared" ref="L21:M28" si="4">K21*L9</f>
        <v>919900.29315824632</v>
      </c>
      <c r="M21">
        <f t="shared" si="4"/>
        <v>113147.7360584643</v>
      </c>
      <c r="N21">
        <f t="shared" ref="N21:N29" si="5">L21*N9</f>
        <v>803072.95592714904</v>
      </c>
      <c r="O21">
        <f t="shared" ref="O21:O29" si="6">K21*O9</f>
        <v>253237.59670809598</v>
      </c>
    </row>
    <row r="22" spans="3:15" x14ac:dyDescent="0.2">
      <c r="C22" t="s">
        <v>55</v>
      </c>
      <c r="D22">
        <v>16068</v>
      </c>
      <c r="E22">
        <f t="shared" si="0"/>
        <v>32136000</v>
      </c>
      <c r="F22">
        <f t="shared" si="1"/>
        <v>25066080</v>
      </c>
      <c r="G22">
        <f t="shared" si="1"/>
        <v>1383647.6159999999</v>
      </c>
      <c r="H22">
        <f t="shared" si="1"/>
        <v>156352.180608</v>
      </c>
      <c r="I22">
        <f t="shared" si="1"/>
        <v>52065.276142464005</v>
      </c>
      <c r="J22">
        <f t="shared" si="2"/>
        <v>92091.434378111997</v>
      </c>
      <c r="K22">
        <f t="shared" si="3"/>
        <v>1216226.254464</v>
      </c>
      <c r="L22">
        <f t="shared" si="4"/>
        <v>935277.98968281597</v>
      </c>
      <c r="M22">
        <f t="shared" si="4"/>
        <v>89225.520215740646</v>
      </c>
      <c r="N22">
        <f t="shared" si="5"/>
        <v>842685.46870421723</v>
      </c>
      <c r="O22">
        <f t="shared" si="6"/>
        <v>276083.35976332799</v>
      </c>
    </row>
    <row r="23" spans="3:15" x14ac:dyDescent="0.2">
      <c r="C23" t="s">
        <v>72</v>
      </c>
      <c r="D23">
        <v>14213</v>
      </c>
      <c r="E23">
        <f t="shared" si="0"/>
        <v>28426000</v>
      </c>
      <c r="F23">
        <f t="shared" si="1"/>
        <v>21660612</v>
      </c>
      <c r="G23">
        <f t="shared" si="1"/>
        <v>1063536.0492</v>
      </c>
      <c r="H23">
        <f t="shared" si="1"/>
        <v>128687.8619532</v>
      </c>
      <c r="I23">
        <f t="shared" si="1"/>
        <v>47228.445336824399</v>
      </c>
      <c r="J23">
        <f t="shared" si="2"/>
        <v>69748.821178634404</v>
      </c>
      <c r="K23">
        <f t="shared" si="3"/>
        <v>925276.36280400003</v>
      </c>
      <c r="L23">
        <f t="shared" si="4"/>
        <v>753174.95932245592</v>
      </c>
      <c r="M23">
        <f t="shared" si="4"/>
        <v>61986.29915223812</v>
      </c>
      <c r="N23">
        <f t="shared" si="5"/>
        <v>689155.08778004721</v>
      </c>
      <c r="O23">
        <f t="shared" si="6"/>
        <v>169325.574393132</v>
      </c>
    </row>
    <row r="24" spans="3:15" x14ac:dyDescent="0.2">
      <c r="C24" t="s">
        <v>90</v>
      </c>
      <c r="D24">
        <v>15932</v>
      </c>
      <c r="E24">
        <f t="shared" si="0"/>
        <v>31864000</v>
      </c>
      <c r="F24">
        <f t="shared" si="1"/>
        <v>24344096</v>
      </c>
      <c r="G24">
        <f t="shared" si="1"/>
        <v>1431432.8447999998</v>
      </c>
      <c r="H24">
        <f t="shared" si="1"/>
        <v>158889.04577279999</v>
      </c>
      <c r="I24">
        <f t="shared" si="1"/>
        <v>73088.961055487991</v>
      </c>
      <c r="J24">
        <f t="shared" si="2"/>
        <v>73088.961055487991</v>
      </c>
      <c r="K24">
        <f t="shared" si="3"/>
        <v>1261092.3362687998</v>
      </c>
      <c r="L24">
        <f t="shared" si="4"/>
        <v>986174.20696220151</v>
      </c>
      <c r="M24">
        <f t="shared" si="4"/>
        <v>182442.22828800729</v>
      </c>
      <c r="N24">
        <f t="shared" si="5"/>
        <v>798801.10763938329</v>
      </c>
      <c r="O24">
        <f t="shared" si="6"/>
        <v>269873.75996152317</v>
      </c>
    </row>
    <row r="25" spans="3:15" x14ac:dyDescent="0.2">
      <c r="C25" t="s">
        <v>107</v>
      </c>
      <c r="D25">
        <v>2591</v>
      </c>
      <c r="E25">
        <f t="shared" si="0"/>
        <v>5182000</v>
      </c>
      <c r="F25">
        <f t="shared" si="1"/>
        <v>4529068</v>
      </c>
      <c r="G25">
        <f t="shared" si="1"/>
        <v>167575.516</v>
      </c>
      <c r="H25">
        <f t="shared" si="1"/>
        <v>22287.543628000003</v>
      </c>
      <c r="I25">
        <f t="shared" si="1"/>
        <v>4947.8346854160009</v>
      </c>
      <c r="J25">
        <f t="shared" si="2"/>
        <v>15891.018606764001</v>
      </c>
      <c r="K25">
        <f t="shared" si="3"/>
        <v>143779.792728</v>
      </c>
      <c r="L25">
        <f t="shared" si="4"/>
        <v>94463.323822296006</v>
      </c>
      <c r="M25">
        <f t="shared" si="4"/>
        <v>23521.367631751706</v>
      </c>
      <c r="N25">
        <f t="shared" si="5"/>
        <v>70469.639571432825</v>
      </c>
      <c r="O25">
        <f t="shared" si="6"/>
        <v>48597.569942064001</v>
      </c>
    </row>
    <row r="26" spans="3:15" x14ac:dyDescent="0.2">
      <c r="C26" t="s">
        <v>124</v>
      </c>
      <c r="D26">
        <v>2343</v>
      </c>
      <c r="E26">
        <f t="shared" si="0"/>
        <v>4686000</v>
      </c>
      <c r="F26">
        <f t="shared" si="1"/>
        <v>3950298</v>
      </c>
      <c r="G26">
        <f t="shared" si="1"/>
        <v>141420.6684</v>
      </c>
      <c r="H26">
        <f t="shared" si="1"/>
        <v>14990.5908504</v>
      </c>
      <c r="I26">
        <f t="shared" si="1"/>
        <v>4062.4501204584003</v>
      </c>
      <c r="J26">
        <f t="shared" si="2"/>
        <v>9788.8558253112005</v>
      </c>
      <c r="K26">
        <f t="shared" si="3"/>
        <v>125015.87086559999</v>
      </c>
      <c r="L26">
        <f t="shared" si="4"/>
        <v>91761.649215350393</v>
      </c>
      <c r="M26">
        <f t="shared" si="4"/>
        <v>16792.381806409121</v>
      </c>
      <c r="N26">
        <f t="shared" si="5"/>
        <v>74693.982461295222</v>
      </c>
      <c r="O26">
        <f t="shared" si="6"/>
        <v>32754.158166787201</v>
      </c>
    </row>
    <row r="27" spans="3:15" x14ac:dyDescent="0.2">
      <c r="C27" t="s">
        <v>141</v>
      </c>
      <c r="D27">
        <v>4166</v>
      </c>
      <c r="E27">
        <f t="shared" si="0"/>
        <v>8332000</v>
      </c>
      <c r="F27">
        <f t="shared" si="1"/>
        <v>7115528</v>
      </c>
      <c r="G27">
        <f t="shared" si="1"/>
        <v>247620.37439999997</v>
      </c>
      <c r="H27">
        <f t="shared" si="1"/>
        <v>29466.824553599996</v>
      </c>
      <c r="I27">
        <f t="shared" si="1"/>
        <v>7130.9715419711983</v>
      </c>
      <c r="J27">
        <f t="shared" si="2"/>
        <v>20214.241643769597</v>
      </c>
      <c r="K27">
        <f t="shared" si="3"/>
        <v>215924.96647679998</v>
      </c>
      <c r="L27">
        <f t="shared" si="4"/>
        <v>161727.79989112317</v>
      </c>
      <c r="M27">
        <f t="shared" si="4"/>
        <v>39946.766573107423</v>
      </c>
      <c r="N27">
        <f t="shared" si="5"/>
        <v>120972.39431856012</v>
      </c>
      <c r="O27">
        <f t="shared" si="6"/>
        <v>52901.616786815997</v>
      </c>
    </row>
    <row r="28" spans="3:15" x14ac:dyDescent="0.2">
      <c r="C28" t="s">
        <v>157</v>
      </c>
      <c r="D28">
        <v>4641</v>
      </c>
      <c r="E28">
        <f t="shared" si="0"/>
        <v>9282000</v>
      </c>
      <c r="F28">
        <f t="shared" si="1"/>
        <v>8251698</v>
      </c>
      <c r="G28">
        <f t="shared" si="1"/>
        <v>311914.18440000003</v>
      </c>
      <c r="H28">
        <f t="shared" si="1"/>
        <v>36805.873759200003</v>
      </c>
      <c r="I28">
        <f t="shared" si="1"/>
        <v>8207.7098483016016</v>
      </c>
      <c r="J28">
        <f t="shared" si="2"/>
        <v>25948.141000236003</v>
      </c>
      <c r="K28">
        <f t="shared" si="3"/>
        <v>272301.08298120002</v>
      </c>
      <c r="L28">
        <f t="shared" si="4"/>
        <v>193333.76891665201</v>
      </c>
      <c r="M28">
        <f t="shared" si="4"/>
        <v>44853.434388663271</v>
      </c>
      <c r="N28">
        <f t="shared" si="5"/>
        <v>147900.3332212388</v>
      </c>
      <c r="O28">
        <f t="shared" si="6"/>
        <v>77605.808649642</v>
      </c>
    </row>
    <row r="29" spans="3:15" x14ac:dyDescent="0.2">
      <c r="C29" t="s">
        <v>173</v>
      </c>
      <c r="D29">
        <v>4227</v>
      </c>
      <c r="E29">
        <f t="shared" si="0"/>
        <v>8454000</v>
      </c>
      <c r="F29">
        <f t="shared" si="1"/>
        <v>7397250</v>
      </c>
      <c r="G29">
        <f t="shared" si="1"/>
        <v>255944.84999999998</v>
      </c>
      <c r="H29">
        <f t="shared" si="1"/>
        <v>36088.223849999995</v>
      </c>
      <c r="I29">
        <f t="shared" si="1"/>
        <v>7686.7916800499988</v>
      </c>
      <c r="J29">
        <f t="shared" si="2"/>
        <v>25839.168276599994</v>
      </c>
      <c r="K29">
        <f t="shared" si="3"/>
        <v>217297.17764999997</v>
      </c>
      <c r="L29">
        <f>K29*L17</f>
        <v>147979.37797964999</v>
      </c>
      <c r="M29">
        <f>L29*M17</f>
        <v>39510.493920566551</v>
      </c>
      <c r="N29">
        <f t="shared" si="5"/>
        <v>107728.98716918519</v>
      </c>
      <c r="O29">
        <f t="shared" si="6"/>
        <v>68448.610959749989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Fig. 4A</vt:lpstr>
      <vt:lpstr>ED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2025-10-17T17:45:54Z</dcterms:created>
  <dcterms:modified xsi:type="dcterms:W3CDTF">2025-10-17T17:58:50Z</dcterms:modified>
</cp:coreProperties>
</file>